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8972" windowHeight="11952" activeTab="2"/>
  </bookViews>
  <sheets>
    <sheet name="2018-2020" sheetId="1" r:id="rId1"/>
    <sheet name="2018" sheetId="2" r:id="rId2"/>
    <sheet name="2019-2021" sheetId="3" r:id="rId3"/>
  </sheets>
  <definedNames>
    <definedName name="_xlnm.Print_Area" localSheetId="1">'2018'!$A$1:$I$122</definedName>
    <definedName name="_xlnm.Print_Area" localSheetId="2">'2019-2021'!$A$1:$C$130</definedName>
  </definedNames>
  <calcPr calcId="125725"/>
</workbook>
</file>

<file path=xl/calcChain.xml><?xml version="1.0" encoding="utf-8"?>
<calcChain xmlns="http://schemas.openxmlformats.org/spreadsheetml/2006/main">
  <c r="C16" i="3"/>
  <c r="C14" s="1"/>
  <c r="C13" s="1"/>
  <c r="C24"/>
  <c r="C23" s="1"/>
  <c r="C32"/>
  <c r="C30" s="1"/>
  <c r="C29" s="1"/>
  <c r="C43"/>
  <c r="C41" s="1"/>
  <c r="C40" s="1"/>
  <c r="C49"/>
  <c r="C47" s="1"/>
  <c r="C46" s="1"/>
  <c r="C55"/>
  <c r="C53" s="1"/>
  <c r="C52" s="1"/>
  <c r="C64"/>
  <c r="C68"/>
  <c r="C62" s="1"/>
  <c r="C77"/>
  <c r="C75" s="1"/>
  <c r="C74" s="1"/>
  <c r="C100"/>
  <c r="C110"/>
  <c r="C118"/>
  <c r="C123"/>
  <c r="C98" l="1"/>
  <c r="C92" s="1"/>
  <c r="C91" s="1"/>
  <c r="C60"/>
  <c r="C59" s="1"/>
  <c r="G28" i="2"/>
  <c r="C11" i="3" l="1"/>
  <c r="C8" s="1"/>
  <c r="G52" i="2"/>
  <c r="G116" l="1"/>
  <c r="G112"/>
  <c r="G105"/>
  <c r="G90"/>
  <c r="G75"/>
  <c r="G73" s="1"/>
  <c r="G72" s="1"/>
  <c r="G66"/>
  <c r="G62"/>
  <c r="G50"/>
  <c r="G49" s="1"/>
  <c r="G46"/>
  <c r="G44" s="1"/>
  <c r="G43" s="1"/>
  <c r="G40"/>
  <c r="G38" s="1"/>
  <c r="G37" s="1"/>
  <c r="G26"/>
  <c r="G25" s="1"/>
  <c r="G21"/>
  <c r="G19" s="1"/>
  <c r="G18" s="1"/>
  <c r="G11"/>
  <c r="G9" s="1"/>
  <c r="G8" s="1"/>
  <c r="G60" l="1"/>
  <c r="G58" s="1"/>
  <c r="G57" s="1"/>
  <c r="G88"/>
  <c r="G86" s="1"/>
  <c r="G85" s="1"/>
  <c r="G6" l="1"/>
  <c r="G3" s="1"/>
  <c r="I14" i="1"/>
  <c r="J14"/>
  <c r="I50"/>
  <c r="I48" s="1"/>
  <c r="I47" s="1"/>
  <c r="J50"/>
  <c r="J48" s="1"/>
  <c r="J47" s="1"/>
  <c r="H50"/>
  <c r="H48" s="1"/>
  <c r="H47" s="1"/>
  <c r="I42"/>
  <c r="I41"/>
  <c r="I31" l="1"/>
  <c r="J31"/>
  <c r="I69"/>
  <c r="J69"/>
  <c r="I102" l="1"/>
  <c r="J102"/>
  <c r="I93"/>
  <c r="J93"/>
  <c r="I78"/>
  <c r="J78"/>
  <c r="J44"/>
  <c r="J42" s="1"/>
  <c r="J41" s="1"/>
  <c r="H44"/>
  <c r="I56"/>
  <c r="J56"/>
  <c r="H78" l="1"/>
  <c r="H69"/>
  <c r="H31"/>
  <c r="H14"/>
  <c r="H56" l="1"/>
  <c r="H42"/>
  <c r="H41" s="1"/>
  <c r="I65" l="1"/>
  <c r="I63" s="1"/>
  <c r="J65"/>
  <c r="J63" s="1"/>
  <c r="H65"/>
  <c r="H63" s="1"/>
  <c r="I76"/>
  <c r="I75" s="1"/>
  <c r="J76"/>
  <c r="J75" s="1"/>
  <c r="I12"/>
  <c r="I11" s="1"/>
  <c r="J12"/>
  <c r="J11" s="1"/>
  <c r="I24"/>
  <c r="I22" s="1"/>
  <c r="I21" s="1"/>
  <c r="J24"/>
  <c r="J22" s="1"/>
  <c r="J21" s="1"/>
  <c r="H24"/>
  <c r="H22" s="1"/>
  <c r="H21" s="1"/>
  <c r="I113"/>
  <c r="J113"/>
  <c r="I109"/>
  <c r="I91" s="1"/>
  <c r="I89" s="1"/>
  <c r="I88" s="1"/>
  <c r="J109"/>
  <c r="J91" s="1"/>
  <c r="H113"/>
  <c r="H93"/>
  <c r="H102"/>
  <c r="H109"/>
  <c r="H91" s="1"/>
  <c r="H76"/>
  <c r="H75" s="1"/>
  <c r="H61" l="1"/>
  <c r="J89"/>
  <c r="J88" s="1"/>
  <c r="H89"/>
  <c r="H88" s="1"/>
  <c r="H60" l="1"/>
  <c r="I61"/>
  <c r="I60" s="1"/>
  <c r="H54"/>
  <c r="H53" s="1"/>
  <c r="I54"/>
  <c r="J54"/>
  <c r="I53"/>
  <c r="J53"/>
  <c r="H29"/>
  <c r="H28" s="1"/>
  <c r="I29"/>
  <c r="I28" s="1"/>
  <c r="J29"/>
  <c r="J28" s="1"/>
  <c r="H12"/>
  <c r="H11" s="1"/>
  <c r="I9" l="1"/>
  <c r="H9"/>
  <c r="I6"/>
  <c r="H6"/>
  <c r="J61"/>
  <c r="J60" l="1"/>
  <c r="J9" l="1"/>
  <c r="J6" s="1"/>
  <c r="H3" i="2"/>
</calcChain>
</file>

<file path=xl/sharedStrings.xml><?xml version="1.0" encoding="utf-8"?>
<sst xmlns="http://schemas.openxmlformats.org/spreadsheetml/2006/main" count="474" uniqueCount="155">
  <si>
    <t>Denumirea</t>
  </si>
  <si>
    <t>Cod                            ECO</t>
  </si>
  <si>
    <t>Cheltuieli recurente, în total</t>
  </si>
  <si>
    <t>(2+3)-3192</t>
  </si>
  <si>
    <t>cheltuieli de personal, în total</t>
  </si>
  <si>
    <t>Investiţii capitale, în total</t>
  </si>
  <si>
    <t>Serviciile de stat cu destinaţie generală</t>
  </si>
  <si>
    <t>Resurse, total</t>
  </si>
  <si>
    <t>Resurse generale</t>
  </si>
  <si>
    <t>Cheltuieli, total</t>
  </si>
  <si>
    <t>Exercitarea guvernării</t>
  </si>
  <si>
    <t>Servicii de suport pentru exercitarea guvernării</t>
  </si>
  <si>
    <t>Politici şi management în domeniul bugetar-fiscal</t>
  </si>
  <si>
    <t>Gestionarea fondurilor de rezervă şi de intervenţie</t>
  </si>
  <si>
    <t>Apărarea naţională</t>
  </si>
  <si>
    <t>Servicii de suport în domeniul apărării  naționale</t>
  </si>
  <si>
    <t>Servicii în domeniu economiei</t>
  </si>
  <si>
    <t>Politici şi management în domeniul agriculturii</t>
  </si>
  <si>
    <t>Politici şi management în domeniul dezvoltării regionale şi construcţiilor</t>
  </si>
  <si>
    <t>Dezvoltarea drumurilor</t>
  </si>
  <si>
    <t>Politici şi management în domeniul geodeziei, cartografiei şi cadastrului</t>
  </si>
  <si>
    <t>Ocrotirea sănătăţii</t>
  </si>
  <si>
    <t>Dezvoltarea și modernizarea instituțiilor în domeniul ocrotirii sănătății</t>
  </si>
  <si>
    <t>Cultura, sport,tineret, culte şi odihna</t>
  </si>
  <si>
    <t>Politici şi management în domeniul culturii</t>
  </si>
  <si>
    <t>Dezvoltarea culturii</t>
  </si>
  <si>
    <t>Politici şi management în domeniul tineretului şi sportului</t>
  </si>
  <si>
    <t>Sport</t>
  </si>
  <si>
    <t>Tineret</t>
  </si>
  <si>
    <t>Invatamint</t>
  </si>
  <si>
    <t>Politicii şi management în domeniul  educaţiei</t>
  </si>
  <si>
    <t>Educaţie timpurie</t>
  </si>
  <si>
    <t>Învăţămînt primar</t>
  </si>
  <si>
    <t>Învăţămînt  gimnazial</t>
  </si>
  <si>
    <t>Învăţămînt  liceal</t>
  </si>
  <si>
    <t>Servicii generale în educaţie</t>
  </si>
  <si>
    <t>Educație extrașcolară şi susţinerea elevilor dotaţi</t>
  </si>
  <si>
    <t>Curriculum</t>
  </si>
  <si>
    <t>Protecţia socială</t>
  </si>
  <si>
    <t>Politici şi management în domeniul protecţiei sociale</t>
  </si>
  <si>
    <t>Protecţie a familiei şi copilului</t>
  </si>
  <si>
    <t>Asistenţă socială a persoanelor cu necesităţi speciale</t>
  </si>
  <si>
    <t>Protecţie socială în cazuri excepţionale</t>
  </si>
  <si>
    <t>Asigurarea egalităţii de şanse între femei şi bărbaţi</t>
  </si>
  <si>
    <t>Protecţie socială a unor categorii de cetăţeni</t>
  </si>
  <si>
    <t>Secretarul                           Consiliului Raional Cahul</t>
  </si>
  <si>
    <t>Cornelia Prepeliţă</t>
  </si>
  <si>
    <t>Resursele şi cheltuielile bugetului Consiliu raional Cahul conform clasificaţiei funcţionale şi pe programe</t>
  </si>
  <si>
    <t>Resurse colectate de instituţii bugetare</t>
  </si>
  <si>
    <t>Resurse colectate de institutii bugetare</t>
  </si>
  <si>
    <t>2018
Suma (mii lei)</t>
  </si>
  <si>
    <t>2019
Suma (mii lei)</t>
  </si>
  <si>
    <t>2020
Suma (mii lei)</t>
  </si>
  <si>
    <t>Casa de copii de tip familial Bria</t>
  </si>
  <si>
    <t>Casa de copii de tip familial Maranda</t>
  </si>
  <si>
    <t>Centrul de asistența socială de Zi pentru copii</t>
  </si>
  <si>
    <t>1040/00327</t>
  </si>
  <si>
    <t>1040/00282</t>
  </si>
  <si>
    <t>Centru  social p/u plasament pentru copii străzii Speranța</t>
  </si>
  <si>
    <t>Comlexul de servicii sociale Impeună</t>
  </si>
  <si>
    <t>1040/00283</t>
  </si>
  <si>
    <t>Serviciul social de asistența personală</t>
  </si>
  <si>
    <t>1012/00246</t>
  </si>
  <si>
    <t>Serviciul de asistența socială la domiciliu</t>
  </si>
  <si>
    <t>1012/00268</t>
  </si>
  <si>
    <t>Serviciul de asistența socială comunitară</t>
  </si>
  <si>
    <t>1012/00326</t>
  </si>
  <si>
    <t>Serviciul de protezare și ortopedie</t>
  </si>
  <si>
    <t>1012/00301</t>
  </si>
  <si>
    <t>Azilul raional p/u persoane în vîrstă  și persoane cu dezabilități</t>
  </si>
  <si>
    <t>1012/00299</t>
  </si>
  <si>
    <t>Centrul maternal</t>
  </si>
  <si>
    <t>Fondul republican de susținerea populației</t>
  </si>
  <si>
    <t>Indemnizații.tutela</t>
  </si>
  <si>
    <t>Serviciul de sprijin familial</t>
  </si>
  <si>
    <t>1040/00275</t>
  </si>
  <si>
    <t>1040/00410</t>
  </si>
  <si>
    <t>Compensa'ia transport</t>
  </si>
  <si>
    <t>1012/00302</t>
  </si>
  <si>
    <t>Serviciul de asistenșă păintal profesionistă</t>
  </si>
  <si>
    <t>1040/00284</t>
  </si>
  <si>
    <t>0820/00231</t>
  </si>
  <si>
    <t>Biblioteca</t>
  </si>
  <si>
    <t>Indemnizația tineri specialiști</t>
  </si>
  <si>
    <t>Serviciul mediatorcomunitar</t>
  </si>
  <si>
    <t>1099/00371</t>
  </si>
  <si>
    <t>1099/00214</t>
  </si>
  <si>
    <t>Școala sportivă</t>
  </si>
  <si>
    <r>
      <t>9001/</t>
    </r>
    <r>
      <rPr>
        <sz val="11"/>
        <color theme="1"/>
        <rFont val="Times New Roman"/>
        <family val="1"/>
        <charset val="204"/>
      </rPr>
      <t>1091/00005</t>
    </r>
  </si>
  <si>
    <t>1070/00280</t>
  </si>
  <si>
    <t>1070/00250</t>
  </si>
  <si>
    <t>Masuri culturale</t>
  </si>
  <si>
    <t>0820/00224</t>
  </si>
  <si>
    <t>Stadion</t>
  </si>
  <si>
    <t>Masuri sportive</t>
  </si>
  <si>
    <t>Protecția mediului</t>
  </si>
  <si>
    <t>Susținerea intreprinderilor mici și mijlocii</t>
  </si>
  <si>
    <t>Dezvoltarea parcurilor industriale</t>
  </si>
  <si>
    <t>Colectarea, conservarea și distrugerea poluanților organici și distrugerea deșeurilor</t>
  </si>
  <si>
    <t>Programe naționale și speciale în domeniul ocrotirii sănătății</t>
  </si>
  <si>
    <t>Cheltuieli total</t>
  </si>
  <si>
    <t>Promovarea exporturilor</t>
  </si>
  <si>
    <t>5101/429</t>
  </si>
  <si>
    <t>5004/474</t>
  </si>
  <si>
    <t>6003/442</t>
  </si>
  <si>
    <t>6101/443</t>
  </si>
  <si>
    <t>7504/610</t>
  </si>
  <si>
    <t>6402/451</t>
  </si>
  <si>
    <t>6901/419</t>
  </si>
  <si>
    <t>5002/411</t>
  </si>
  <si>
    <t>7002/510</t>
  </si>
  <si>
    <t>8018/740</t>
  </si>
  <si>
    <t>8019/769</t>
  </si>
  <si>
    <t>3104/259</t>
  </si>
  <si>
    <t>Gospodăria de locuințe și gospodăria serviciilor comunale</t>
  </si>
  <si>
    <t>Gospodăria de locuințe</t>
  </si>
  <si>
    <t>8501/861</t>
  </si>
  <si>
    <t>8502/861</t>
  </si>
  <si>
    <t>8801/989</t>
  </si>
  <si>
    <t>8802/911</t>
  </si>
  <si>
    <t>8803/912</t>
  </si>
  <si>
    <t>8804/921</t>
  </si>
  <si>
    <t>8806/922</t>
  </si>
  <si>
    <t>8813/960</t>
  </si>
  <si>
    <t>8814/950</t>
  </si>
  <si>
    <t>8815/950</t>
  </si>
  <si>
    <t>Prestații sociale p/u copii plasați în serviiciile sociale(tutela)</t>
  </si>
  <si>
    <t>Prestații sociale p/u copii plasați în serviiciile sociale(Bria)</t>
  </si>
  <si>
    <t>1040/00479</t>
  </si>
  <si>
    <t>Prestații sociale p/u copii plasați în serviiciile sociale(Impreună)</t>
  </si>
  <si>
    <t>Prestații sociale p/u copii plasați în serviiciile sociale(APP)</t>
  </si>
  <si>
    <t>Prestații sociale p/u copii plasați în serviiciile sociale(Maranda)</t>
  </si>
  <si>
    <t>Total prestașii sociale</t>
  </si>
  <si>
    <t>Serviciul de asistenșă părintal profesionistă</t>
  </si>
  <si>
    <t>corelareaI</t>
  </si>
  <si>
    <t>Odihna de vară</t>
  </si>
  <si>
    <r>
      <t xml:space="preserve"> </t>
    </r>
    <r>
      <rPr>
        <i/>
        <sz val="12"/>
        <color theme="1"/>
        <rFont val="Times New Roman"/>
        <family val="1"/>
        <charset val="204"/>
      </rPr>
      <t>Centrul Universul</t>
    </r>
  </si>
  <si>
    <t>Serviciul monetar</t>
  </si>
  <si>
    <t>Serviciul social de asistența personală   inl.Agenția</t>
  </si>
  <si>
    <t>Fond schimb valutar</t>
  </si>
  <si>
    <t>1070/</t>
  </si>
  <si>
    <t>296/1012</t>
  </si>
  <si>
    <t>296/1040</t>
  </si>
  <si>
    <t>296/1070</t>
  </si>
  <si>
    <t>Indemnizații.tutela bani de buzunar inclusiv:</t>
  </si>
  <si>
    <t>nr.___ din ___________ 2018</t>
  </si>
  <si>
    <t xml:space="preserve">Cod                            </t>
  </si>
  <si>
    <t xml:space="preserve">Resursele şi cheltuielile bugetului raional Cahul pentru anul 2019, conform                                             clasificaţiei funcţionale şi pe programe </t>
  </si>
  <si>
    <t>Datorie internă a autorităților publice locale</t>
  </si>
  <si>
    <t>Anexa nr.3</t>
  </si>
  <si>
    <t>la Decizia Consiliului Raional Cahul</t>
  </si>
  <si>
    <t>Învățămînt</t>
  </si>
  <si>
    <t>Resurse colectate de instituții bugetare</t>
  </si>
  <si>
    <t>Politici şi management în domeniul  educaţiei</t>
  </si>
  <si>
    <t>Cultură, sport, tineret, culte şi odihnă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</si>
</sst>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0" fillId="0" borderId="0" xfId="0"/>
    <xf numFmtId="0" fontId="6" fillId="0" borderId="0" xfId="3" applyFont="1" applyAlignment="1">
      <alignment horizontal="justify"/>
    </xf>
    <xf numFmtId="0" fontId="3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6" fillId="0" borderId="16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2" fillId="0" borderId="1" xfId="1" applyFont="1" applyBorder="1" applyAlignment="1"/>
    <xf numFmtId="0" fontId="12" fillId="0" borderId="3" xfId="1" applyFont="1" applyBorder="1" applyAlignment="1"/>
    <xf numFmtId="0" fontId="12" fillId="0" borderId="2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7" fillId="0" borderId="17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0" xfId="1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5" xfId="1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5" xfId="1" applyFont="1" applyBorder="1" applyAlignment="1"/>
    <xf numFmtId="0" fontId="12" fillId="0" borderId="15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12" fillId="0" borderId="15" xfId="1" applyFont="1" applyBorder="1" applyAlignment="1">
      <alignment horizontal="left"/>
    </xf>
    <xf numFmtId="0" fontId="7" fillId="0" borderId="15" xfId="1" applyFont="1" applyBorder="1" applyAlignment="1">
      <alignment horizontal="center"/>
    </xf>
    <xf numFmtId="0" fontId="10" fillId="0" borderId="15" xfId="1" applyFont="1" applyBorder="1" applyAlignment="1">
      <alignment horizontal="left"/>
    </xf>
    <xf numFmtId="0" fontId="3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left"/>
    </xf>
    <xf numFmtId="0" fontId="7" fillId="0" borderId="15" xfId="1" applyFont="1" applyBorder="1" applyAlignment="1"/>
    <xf numFmtId="0" fontId="7" fillId="0" borderId="15" xfId="1" applyFont="1" applyBorder="1" applyAlignment="1">
      <alignment horizontal="left"/>
    </xf>
    <xf numFmtId="0" fontId="10" fillId="0" borderId="15" xfId="1" applyFont="1" applyBorder="1" applyAlignment="1">
      <alignment horizontal="left" wrapText="1"/>
    </xf>
    <xf numFmtId="0" fontId="10" fillId="0" borderId="1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1" fontId="3" fillId="0" borderId="15" xfId="1" applyNumberFormat="1" applyFont="1" applyBorder="1" applyAlignment="1">
      <alignment horizontal="center"/>
    </xf>
    <xf numFmtId="0" fontId="13" fillId="0" borderId="15" xfId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6" fillId="0" borderId="15" xfId="1" applyFont="1" applyBorder="1" applyAlignment="1">
      <alignment horizontal="center" wrapText="1"/>
    </xf>
    <xf numFmtId="0" fontId="7" fillId="0" borderId="15" xfId="1" applyFont="1" applyBorder="1" applyAlignment="1">
      <alignment horizontal="center"/>
    </xf>
    <xf numFmtId="0" fontId="10" fillId="0" borderId="15" xfId="1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1" fillId="0" borderId="0" xfId="3" applyAlignment="1">
      <alignment wrapText="1"/>
    </xf>
    <xf numFmtId="0" fontId="7" fillId="0" borderId="15" xfId="1" applyFont="1" applyBorder="1" applyAlignment="1">
      <alignment horizontal="left"/>
    </xf>
    <xf numFmtId="0" fontId="7" fillId="0" borderId="15" xfId="1" applyFont="1" applyBorder="1" applyAlignment="1">
      <alignment horizontal="center"/>
    </xf>
    <xf numFmtId="0" fontId="10" fillId="0" borderId="15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7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3" fillId="0" borderId="14" xfId="2" applyFont="1" applyBorder="1" applyAlignment="1">
      <alignment horizontal="center" wrapText="1"/>
    </xf>
    <xf numFmtId="0" fontId="7" fillId="0" borderId="2" xfId="1" applyFont="1" applyBorder="1" applyAlignment="1"/>
    <xf numFmtId="0" fontId="7" fillId="0" borderId="3" xfId="1" applyFont="1" applyBorder="1" applyAlignment="1"/>
    <xf numFmtId="0" fontId="10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3" fillId="0" borderId="0" xfId="3" applyFont="1" applyAlignment="1">
      <alignment horizontal="center" wrapText="1"/>
    </xf>
    <xf numFmtId="0" fontId="4" fillId="0" borderId="8" xfId="1" applyFont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9" xfId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7" fillId="0" borderId="6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3" fillId="0" borderId="0" xfId="2" applyFont="1" applyBorder="1" applyAlignment="1">
      <alignment horizontal="center" wrapText="1"/>
    </xf>
    <xf numFmtId="0" fontId="5" fillId="0" borderId="15" xfId="1" applyFont="1" applyBorder="1" applyAlignment="1">
      <alignment horizontal="center"/>
    </xf>
    <xf numFmtId="0" fontId="6" fillId="0" borderId="15" xfId="1" applyFont="1" applyBorder="1" applyAlignment="1">
      <alignment horizontal="center" wrapText="1"/>
    </xf>
    <xf numFmtId="0" fontId="7" fillId="0" borderId="15" xfId="1" applyFont="1" applyBorder="1" applyAlignment="1">
      <alignment horizontal="left"/>
    </xf>
    <xf numFmtId="0" fontId="3" fillId="0" borderId="15" xfId="1" applyFont="1" applyBorder="1" applyAlignment="1">
      <alignment horizontal="center"/>
    </xf>
    <xf numFmtId="0" fontId="12" fillId="0" borderId="18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2" fillId="0" borderId="19" xfId="1" applyFont="1" applyBorder="1" applyAlignment="1">
      <alignment horizontal="left" wrapText="1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9" fillId="0" borderId="18" xfId="1" applyFont="1" applyBorder="1" applyAlignment="1">
      <alignment horizontal="left"/>
    </xf>
    <xf numFmtId="0" fontId="9" fillId="0" borderId="19" xfId="1" applyFont="1" applyBorder="1" applyAlignment="1">
      <alignment horizontal="left"/>
    </xf>
    <xf numFmtId="0" fontId="3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left"/>
    </xf>
    <xf numFmtId="1" fontId="3" fillId="0" borderId="15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10" fillId="0" borderId="15" xfId="1" applyFont="1" applyBorder="1" applyAlignment="1">
      <alignment horizontal="left"/>
    </xf>
    <xf numFmtId="0" fontId="7" fillId="0" borderId="15" xfId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3" fillId="0" borderId="15" xfId="1" applyFont="1" applyBorder="1" applyAlignment="1">
      <alignment horizontal="left" vertical="center" wrapText="1"/>
    </xf>
    <xf numFmtId="0" fontId="7" fillId="0" borderId="15" xfId="1" applyFont="1" applyBorder="1" applyAlignment="1"/>
    <xf numFmtId="0" fontId="10" fillId="0" borderId="15" xfId="1" applyFont="1" applyBorder="1" applyAlignment="1">
      <alignment horizontal="left" wrapText="1"/>
    </xf>
    <xf numFmtId="0" fontId="10" fillId="0" borderId="15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1" fillId="0" borderId="15" xfId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5" fillId="0" borderId="15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top" wrapText="1"/>
    </xf>
  </cellXfs>
  <cellStyles count="4">
    <cellStyle name="Normal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workbookViewId="0">
      <selection activeCell="A4" sqref="A4:J116"/>
    </sheetView>
  </sheetViews>
  <sheetFormatPr defaultRowHeight="14.4"/>
  <cols>
    <col min="4" max="4" width="6.44140625" customWidth="1"/>
    <col min="6" max="6" width="4.6640625" customWidth="1"/>
    <col min="7" max="7" width="0.109375" customWidth="1"/>
    <col min="8" max="8" width="10.6640625" customWidth="1"/>
    <col min="9" max="9" width="10" customWidth="1"/>
    <col min="10" max="10" width="12.5546875" customWidth="1"/>
  </cols>
  <sheetData>
    <row r="1" spans="1:13">
      <c r="A1" s="92"/>
      <c r="B1" s="92"/>
      <c r="C1" s="92"/>
      <c r="D1" s="92"/>
      <c r="E1" s="92"/>
      <c r="F1" s="92"/>
      <c r="G1" s="92"/>
    </row>
    <row r="2" spans="1:13">
      <c r="A2" s="93"/>
      <c r="B2" s="93"/>
      <c r="C2" s="93"/>
      <c r="D2" s="93"/>
      <c r="E2" s="93"/>
      <c r="F2" s="93"/>
      <c r="G2" s="93"/>
    </row>
    <row r="3" spans="1:13">
      <c r="A3" s="92"/>
      <c r="B3" s="92"/>
      <c r="C3" s="92"/>
      <c r="D3" s="92"/>
      <c r="E3" s="92"/>
      <c r="F3" s="92"/>
      <c r="G3" s="92"/>
    </row>
    <row r="4" spans="1:13" s="1" customFormat="1" ht="35.25" customHeight="1" thickBot="1">
      <c r="A4" s="94" t="s">
        <v>47</v>
      </c>
      <c r="B4" s="94"/>
      <c r="C4" s="94"/>
      <c r="D4" s="94"/>
      <c r="E4" s="94"/>
      <c r="F4" s="94"/>
      <c r="G4" s="94"/>
    </row>
    <row r="5" spans="1:13" ht="60.75" customHeight="1" thickBot="1">
      <c r="A5" s="115" t="s">
        <v>0</v>
      </c>
      <c r="B5" s="116"/>
      <c r="C5" s="116"/>
      <c r="D5" s="117"/>
      <c r="E5" s="118" t="s">
        <v>1</v>
      </c>
      <c r="F5" s="119"/>
      <c r="G5" s="8"/>
      <c r="H5" s="8" t="s">
        <v>50</v>
      </c>
      <c r="I5" s="8" t="s">
        <v>51</v>
      </c>
      <c r="J5" s="41" t="s">
        <v>52</v>
      </c>
    </row>
    <row r="6" spans="1:13">
      <c r="A6" s="120" t="s">
        <v>2</v>
      </c>
      <c r="B6" s="121"/>
      <c r="C6" s="121"/>
      <c r="D6" s="122"/>
      <c r="E6" s="123" t="s">
        <v>3</v>
      </c>
      <c r="F6" s="124"/>
      <c r="G6" s="6"/>
      <c r="H6" s="20">
        <f>H9-H8</f>
        <v>238583.6</v>
      </c>
      <c r="I6" s="36">
        <f t="shared" ref="I6:J6" si="0">I9-I8</f>
        <v>253244.59999999998</v>
      </c>
      <c r="J6" s="29">
        <f t="shared" si="0"/>
        <v>267342.3</v>
      </c>
    </row>
    <row r="7" spans="1:13">
      <c r="A7" s="103" t="s">
        <v>4</v>
      </c>
      <c r="B7" s="101"/>
      <c r="C7" s="101"/>
      <c r="D7" s="102"/>
      <c r="E7" s="85">
        <v>21</v>
      </c>
      <c r="F7" s="86"/>
      <c r="G7" s="7"/>
      <c r="H7" s="25"/>
      <c r="I7" s="26"/>
      <c r="J7" s="25"/>
    </row>
    <row r="8" spans="1:13">
      <c r="A8" s="103" t="s">
        <v>5</v>
      </c>
      <c r="B8" s="101"/>
      <c r="C8" s="101"/>
      <c r="D8" s="102"/>
      <c r="E8" s="85">
        <v>3192</v>
      </c>
      <c r="F8" s="86"/>
      <c r="G8" s="3"/>
      <c r="H8" s="25">
        <v>5300</v>
      </c>
      <c r="I8" s="40">
        <v>2500</v>
      </c>
      <c r="J8" s="25">
        <v>4000</v>
      </c>
    </row>
    <row r="9" spans="1:13" s="1" customFormat="1">
      <c r="A9" s="85" t="s">
        <v>100</v>
      </c>
      <c r="B9" s="125"/>
      <c r="C9" s="125"/>
      <c r="D9" s="88"/>
      <c r="E9" s="85"/>
      <c r="F9" s="86"/>
      <c r="G9" s="33"/>
      <c r="H9" s="25">
        <f>H11+H21+H28+H41+H53+H60+H75+H88+H47</f>
        <v>243883.6</v>
      </c>
      <c r="I9" s="25">
        <f t="shared" ref="I9:J9" si="1">I11+I21+I28+I41+I53+I60+I75+I88+I47</f>
        <v>255744.59999999998</v>
      </c>
      <c r="J9" s="25">
        <f t="shared" si="1"/>
        <v>271342.3</v>
      </c>
    </row>
    <row r="10" spans="1:13" ht="16.2">
      <c r="A10" s="100" t="s">
        <v>6</v>
      </c>
      <c r="B10" s="110"/>
      <c r="C10" s="110"/>
      <c r="D10" s="111"/>
      <c r="E10" s="126">
        <v>1</v>
      </c>
      <c r="F10" s="127"/>
      <c r="G10" s="3"/>
      <c r="H10" s="25"/>
      <c r="I10" s="26"/>
      <c r="J10" s="25"/>
    </row>
    <row r="11" spans="1:13">
      <c r="A11" s="103" t="s">
        <v>7</v>
      </c>
      <c r="B11" s="101"/>
      <c r="C11" s="101"/>
      <c r="D11" s="102"/>
      <c r="E11" s="85"/>
      <c r="F11" s="86"/>
      <c r="G11" s="3"/>
      <c r="H11" s="19">
        <f t="shared" ref="H11:J11" si="2">H12+H13</f>
        <v>12089.7</v>
      </c>
      <c r="I11" s="35">
        <f t="shared" si="2"/>
        <v>12969.6</v>
      </c>
      <c r="J11" s="29">
        <f t="shared" si="2"/>
        <v>14168.7</v>
      </c>
    </row>
    <row r="12" spans="1:13">
      <c r="A12" s="103" t="s">
        <v>8</v>
      </c>
      <c r="B12" s="101"/>
      <c r="C12" s="101"/>
      <c r="D12" s="102"/>
      <c r="E12" s="85">
        <v>1</v>
      </c>
      <c r="F12" s="86"/>
      <c r="G12" s="3"/>
      <c r="H12" s="27">
        <f>H14-H13</f>
        <v>11856.7</v>
      </c>
      <c r="I12" s="28">
        <f t="shared" ref="I12:J12" si="3">I14-I13</f>
        <v>12736.6</v>
      </c>
      <c r="J12" s="27">
        <f t="shared" si="3"/>
        <v>13935.7</v>
      </c>
    </row>
    <row r="13" spans="1:13">
      <c r="A13" s="103" t="s">
        <v>48</v>
      </c>
      <c r="B13" s="101"/>
      <c r="C13" s="101"/>
      <c r="D13" s="102"/>
      <c r="E13" s="85">
        <v>2</v>
      </c>
      <c r="F13" s="86"/>
      <c r="G13" s="3"/>
      <c r="H13" s="27">
        <v>233</v>
      </c>
      <c r="I13" s="28">
        <v>233</v>
      </c>
      <c r="J13" s="27">
        <v>233</v>
      </c>
    </row>
    <row r="14" spans="1:13">
      <c r="A14" s="103" t="s">
        <v>9</v>
      </c>
      <c r="B14" s="101"/>
      <c r="C14" s="101"/>
      <c r="D14" s="102"/>
      <c r="E14" s="85"/>
      <c r="F14" s="86"/>
      <c r="G14" s="3"/>
      <c r="H14" s="19">
        <f>H15+H16+H17+H18</f>
        <v>12089.7</v>
      </c>
      <c r="I14" s="38">
        <f t="shared" ref="I14:J14" si="4">I15+I16+I17+I18</f>
        <v>12969.6</v>
      </c>
      <c r="J14" s="38">
        <f t="shared" si="4"/>
        <v>14168.7</v>
      </c>
    </row>
    <row r="15" spans="1:13">
      <c r="A15" s="103" t="s">
        <v>10</v>
      </c>
      <c r="B15" s="101"/>
      <c r="C15" s="101"/>
      <c r="D15" s="102"/>
      <c r="E15" s="128">
        <v>301</v>
      </c>
      <c r="F15" s="129"/>
      <c r="G15" s="4"/>
      <c r="H15" s="25">
        <v>5225</v>
      </c>
      <c r="I15" s="26">
        <v>5442.5</v>
      </c>
      <c r="J15" s="25">
        <v>5581.4</v>
      </c>
      <c r="L15" s="43">
        <v>66.599999999999994</v>
      </c>
      <c r="M15" s="43">
        <v>5291.6</v>
      </c>
    </row>
    <row r="16" spans="1:13">
      <c r="A16" s="103" t="s">
        <v>11</v>
      </c>
      <c r="B16" s="101"/>
      <c r="C16" s="101"/>
      <c r="D16" s="102"/>
      <c r="E16" s="87">
        <v>302</v>
      </c>
      <c r="F16" s="88"/>
      <c r="G16" s="4"/>
      <c r="H16" s="25">
        <v>2876</v>
      </c>
      <c r="I16" s="26">
        <v>2544.6</v>
      </c>
      <c r="J16" s="25">
        <v>2562.8000000000002</v>
      </c>
    </row>
    <row r="17" spans="1:10">
      <c r="A17" s="103" t="s">
        <v>12</v>
      </c>
      <c r="B17" s="101"/>
      <c r="C17" s="101"/>
      <c r="D17" s="102"/>
      <c r="E17" s="87">
        <v>501</v>
      </c>
      <c r="F17" s="88"/>
      <c r="G17" s="4"/>
      <c r="H17" s="25">
        <v>1913.7</v>
      </c>
      <c r="I17" s="26">
        <v>1982.5</v>
      </c>
      <c r="J17" s="25">
        <v>2024.5</v>
      </c>
    </row>
    <row r="18" spans="1:10">
      <c r="A18" s="103" t="s">
        <v>13</v>
      </c>
      <c r="B18" s="101"/>
      <c r="C18" s="101"/>
      <c r="D18" s="102"/>
      <c r="E18" s="87">
        <v>802</v>
      </c>
      <c r="F18" s="88"/>
      <c r="G18" s="4"/>
      <c r="H18" s="25">
        <v>2075</v>
      </c>
      <c r="I18" s="26">
        <v>3000</v>
      </c>
      <c r="J18" s="25">
        <v>4000</v>
      </c>
    </row>
    <row r="19" spans="1:10">
      <c r="A19" s="103"/>
      <c r="B19" s="101"/>
      <c r="C19" s="101"/>
      <c r="D19" s="102"/>
      <c r="E19" s="85"/>
      <c r="F19" s="88"/>
      <c r="G19" s="3"/>
      <c r="H19" s="25"/>
      <c r="I19" s="26"/>
      <c r="J19" s="25"/>
    </row>
    <row r="20" spans="1:10" ht="16.2">
      <c r="A20" s="100" t="s">
        <v>14</v>
      </c>
      <c r="B20" s="110"/>
      <c r="C20" s="110"/>
      <c r="D20" s="111"/>
      <c r="E20" s="85">
        <v>2</v>
      </c>
      <c r="F20" s="86"/>
      <c r="G20" s="3"/>
      <c r="H20" s="25"/>
      <c r="I20" s="26"/>
      <c r="J20" s="25"/>
    </row>
    <row r="21" spans="1:10">
      <c r="A21" s="103" t="s">
        <v>7</v>
      </c>
      <c r="B21" s="101"/>
      <c r="C21" s="101"/>
      <c r="D21" s="102"/>
      <c r="E21" s="85"/>
      <c r="F21" s="86"/>
      <c r="G21" s="3"/>
      <c r="H21" s="19">
        <f>H22</f>
        <v>500</v>
      </c>
      <c r="I21" s="19">
        <f t="shared" ref="I21:J21" si="5">I22</f>
        <v>530</v>
      </c>
      <c r="J21" s="29">
        <f t="shared" si="5"/>
        <v>560</v>
      </c>
    </row>
    <row r="22" spans="1:10">
      <c r="A22" s="103" t="s">
        <v>8</v>
      </c>
      <c r="B22" s="101"/>
      <c r="C22" s="101"/>
      <c r="D22" s="102"/>
      <c r="E22" s="85">
        <v>1</v>
      </c>
      <c r="F22" s="86"/>
      <c r="G22" s="3"/>
      <c r="H22" s="25">
        <f>H24-H23</f>
        <v>500</v>
      </c>
      <c r="I22" s="40">
        <f t="shared" ref="I22:J22" si="6">I24-I23</f>
        <v>530</v>
      </c>
      <c r="J22" s="25">
        <f t="shared" si="6"/>
        <v>560</v>
      </c>
    </row>
    <row r="23" spans="1:10">
      <c r="A23" s="103" t="s">
        <v>48</v>
      </c>
      <c r="B23" s="101"/>
      <c r="C23" s="101"/>
      <c r="D23" s="102"/>
      <c r="E23" s="85">
        <v>2</v>
      </c>
      <c r="F23" s="86"/>
      <c r="G23" s="3"/>
      <c r="H23" s="25">
        <v>0</v>
      </c>
      <c r="I23" s="26"/>
      <c r="J23" s="25"/>
    </row>
    <row r="24" spans="1:10">
      <c r="A24" s="103" t="s">
        <v>9</v>
      </c>
      <c r="B24" s="101"/>
      <c r="C24" s="101"/>
      <c r="D24" s="102"/>
      <c r="E24" s="85"/>
      <c r="F24" s="86"/>
      <c r="G24" s="3"/>
      <c r="H24" s="25">
        <f>H25</f>
        <v>500</v>
      </c>
      <c r="I24" s="40">
        <f t="shared" ref="I24:J24" si="7">I25</f>
        <v>530</v>
      </c>
      <c r="J24" s="25">
        <f t="shared" si="7"/>
        <v>560</v>
      </c>
    </row>
    <row r="25" spans="1:10">
      <c r="A25" s="103" t="s">
        <v>15</v>
      </c>
      <c r="B25" s="101"/>
      <c r="C25" s="101"/>
      <c r="D25" s="102"/>
      <c r="E25" s="87" t="s">
        <v>113</v>
      </c>
      <c r="F25" s="88"/>
      <c r="G25" s="4"/>
      <c r="H25" s="25">
        <v>500</v>
      </c>
      <c r="I25" s="26">
        <v>530</v>
      </c>
      <c r="J25" s="25">
        <v>560</v>
      </c>
    </row>
    <row r="26" spans="1:10">
      <c r="A26" s="87"/>
      <c r="B26" s="125"/>
      <c r="C26" s="125"/>
      <c r="D26" s="88"/>
      <c r="E26" s="85"/>
      <c r="F26" s="86"/>
      <c r="G26" s="3"/>
      <c r="H26" s="25"/>
      <c r="I26" s="26"/>
      <c r="J26" s="25"/>
    </row>
    <row r="27" spans="1:10" ht="16.2">
      <c r="A27" s="100" t="s">
        <v>16</v>
      </c>
      <c r="B27" s="83"/>
      <c r="C27" s="83"/>
      <c r="D27" s="84"/>
      <c r="E27" s="85">
        <v>4</v>
      </c>
      <c r="F27" s="86"/>
      <c r="G27" s="3"/>
      <c r="H27" s="25"/>
      <c r="I27" s="26"/>
      <c r="J27" s="25"/>
    </row>
    <row r="28" spans="1:10" ht="15.6">
      <c r="A28" s="82" t="s">
        <v>7</v>
      </c>
      <c r="B28" s="83"/>
      <c r="C28" s="83"/>
      <c r="D28" s="84"/>
      <c r="E28" s="85"/>
      <c r="F28" s="88"/>
      <c r="G28" s="3"/>
      <c r="H28" s="33">
        <f t="shared" ref="H28:J28" si="8">H29+H30</f>
        <v>17609.900000000001</v>
      </c>
      <c r="I28" s="35">
        <f t="shared" si="8"/>
        <v>19083.400000000001</v>
      </c>
      <c r="J28" s="29">
        <f t="shared" si="8"/>
        <v>19155.300000000003</v>
      </c>
    </row>
    <row r="29" spans="1:10" ht="15.6">
      <c r="A29" s="82" t="s">
        <v>8</v>
      </c>
      <c r="B29" s="83"/>
      <c r="C29" s="83"/>
      <c r="D29" s="84"/>
      <c r="E29" s="85">
        <v>1</v>
      </c>
      <c r="F29" s="88"/>
      <c r="G29" s="3"/>
      <c r="H29" s="27">
        <f>H31-H30</f>
        <v>17609.900000000001</v>
      </c>
      <c r="I29" s="28">
        <f t="shared" ref="I29:J29" si="9">I31-I30</f>
        <v>19083.400000000001</v>
      </c>
      <c r="J29" s="27">
        <f t="shared" si="9"/>
        <v>19155.300000000003</v>
      </c>
    </row>
    <row r="30" spans="1:10" ht="15.6">
      <c r="A30" s="82" t="s">
        <v>49</v>
      </c>
      <c r="B30" s="83"/>
      <c r="C30" s="83"/>
      <c r="D30" s="84"/>
      <c r="E30" s="85">
        <v>2</v>
      </c>
      <c r="F30" s="86"/>
      <c r="G30" s="3"/>
      <c r="H30" s="25">
        <v>0</v>
      </c>
      <c r="I30" s="26">
        <v>0</v>
      </c>
      <c r="J30" s="25">
        <v>0</v>
      </c>
    </row>
    <row r="31" spans="1:10">
      <c r="A31" s="103" t="s">
        <v>9</v>
      </c>
      <c r="B31" s="101"/>
      <c r="C31" s="101"/>
      <c r="D31" s="102"/>
      <c r="E31" s="85"/>
      <c r="F31" s="86"/>
      <c r="G31" s="3"/>
      <c r="H31" s="19">
        <f>H32+H33+H34+H35+H36+H37+H38+H39</f>
        <v>17609.900000000001</v>
      </c>
      <c r="I31" s="37">
        <f t="shared" ref="I31:J31" si="10">I32+I33+I34+I35+I36+I37+I38+I39</f>
        <v>19083.400000000001</v>
      </c>
      <c r="J31" s="29">
        <f t="shared" si="10"/>
        <v>19155.300000000003</v>
      </c>
    </row>
    <row r="32" spans="1:10" s="1" customFormat="1">
      <c r="A32" s="103" t="s">
        <v>17</v>
      </c>
      <c r="B32" s="101"/>
      <c r="C32" s="101"/>
      <c r="D32" s="102"/>
      <c r="E32" s="87" t="s">
        <v>102</v>
      </c>
      <c r="F32" s="88"/>
      <c r="G32" s="30"/>
      <c r="H32" s="25">
        <v>764</v>
      </c>
      <c r="I32" s="26">
        <v>789.7</v>
      </c>
      <c r="J32" s="25">
        <v>809.5</v>
      </c>
    </row>
    <row r="33" spans="1:13">
      <c r="A33" s="80" t="s">
        <v>96</v>
      </c>
      <c r="B33" s="112"/>
      <c r="C33" s="112"/>
      <c r="D33" s="112"/>
      <c r="E33" s="113" t="s">
        <v>103</v>
      </c>
      <c r="F33" s="114"/>
      <c r="G33" s="31"/>
      <c r="H33" s="25">
        <v>375</v>
      </c>
      <c r="I33" s="26"/>
      <c r="J33" s="25"/>
    </row>
    <row r="34" spans="1:13" s="1" customFormat="1">
      <c r="A34" s="80" t="s">
        <v>97</v>
      </c>
      <c r="B34" s="80"/>
      <c r="C34" s="80"/>
      <c r="D34" s="80"/>
      <c r="E34" s="81" t="s">
        <v>104</v>
      </c>
      <c r="F34" s="81"/>
      <c r="G34" s="31"/>
      <c r="H34" s="25">
        <v>862</v>
      </c>
      <c r="I34" s="26"/>
      <c r="J34" s="25"/>
    </row>
    <row r="35" spans="1:13">
      <c r="A35" s="130" t="s">
        <v>18</v>
      </c>
      <c r="B35" s="131"/>
      <c r="C35" s="131"/>
      <c r="D35" s="132"/>
      <c r="E35" s="87" t="s">
        <v>105</v>
      </c>
      <c r="F35" s="88"/>
      <c r="G35" s="4"/>
      <c r="H35" s="25">
        <v>715</v>
      </c>
      <c r="I35" s="26">
        <v>756.1</v>
      </c>
      <c r="J35" s="25">
        <v>794.6</v>
      </c>
    </row>
    <row r="36" spans="1:13" s="1" customFormat="1">
      <c r="A36" s="130"/>
      <c r="B36" s="131"/>
      <c r="C36" s="131"/>
      <c r="D36" s="132"/>
      <c r="E36" s="87"/>
      <c r="F36" s="88"/>
      <c r="G36" s="22"/>
      <c r="H36" s="25">
        <v>0</v>
      </c>
      <c r="I36" s="26">
        <v>0</v>
      </c>
      <c r="J36" s="25">
        <v>0</v>
      </c>
    </row>
    <row r="37" spans="1:13">
      <c r="A37" s="130" t="s">
        <v>19</v>
      </c>
      <c r="B37" s="131"/>
      <c r="C37" s="131"/>
      <c r="D37" s="132"/>
      <c r="E37" s="87" t="s">
        <v>107</v>
      </c>
      <c r="F37" s="88"/>
      <c r="G37" s="4"/>
      <c r="H37" s="25">
        <v>13041.9</v>
      </c>
      <c r="I37" s="25">
        <v>14310.6</v>
      </c>
      <c r="J37" s="25">
        <v>14310.6</v>
      </c>
      <c r="K37" s="42">
        <v>-1268.7</v>
      </c>
    </row>
    <row r="38" spans="1:13">
      <c r="A38" s="130" t="s">
        <v>20</v>
      </c>
      <c r="B38" s="131"/>
      <c r="C38" s="131"/>
      <c r="D38" s="132"/>
      <c r="E38" s="87" t="s">
        <v>108</v>
      </c>
      <c r="F38" s="88"/>
      <c r="G38" s="4"/>
      <c r="H38" s="25">
        <v>352</v>
      </c>
      <c r="I38" s="25">
        <v>365</v>
      </c>
      <c r="J38" s="25">
        <v>378.6</v>
      </c>
      <c r="L38" s="43">
        <v>-66.599999999999994</v>
      </c>
      <c r="M38" s="43">
        <v>285.39999999999998</v>
      </c>
    </row>
    <row r="39" spans="1:13" s="1" customFormat="1">
      <c r="A39" s="130" t="s">
        <v>101</v>
      </c>
      <c r="B39" s="131"/>
      <c r="C39" s="131"/>
      <c r="D39" s="132"/>
      <c r="E39" s="87" t="s">
        <v>109</v>
      </c>
      <c r="F39" s="88"/>
      <c r="G39" s="22"/>
      <c r="H39" s="25">
        <v>1500</v>
      </c>
      <c r="I39" s="25">
        <v>2862</v>
      </c>
      <c r="J39" s="25">
        <v>2862</v>
      </c>
    </row>
    <row r="40" spans="1:13" s="1" customFormat="1">
      <c r="A40" s="133" t="s">
        <v>95</v>
      </c>
      <c r="B40" s="131"/>
      <c r="C40" s="131"/>
      <c r="D40" s="132"/>
      <c r="E40" s="85">
        <v>5</v>
      </c>
      <c r="F40" s="86"/>
      <c r="G40" s="22"/>
      <c r="H40" s="25"/>
      <c r="I40" s="25"/>
      <c r="J40" s="25"/>
    </row>
    <row r="41" spans="1:13" s="1" customFormat="1" ht="15.6">
      <c r="A41" s="82" t="s">
        <v>7</v>
      </c>
      <c r="B41" s="83"/>
      <c r="C41" s="83"/>
      <c r="D41" s="84"/>
      <c r="E41" s="85"/>
      <c r="F41" s="86"/>
      <c r="G41" s="30"/>
      <c r="H41" s="27">
        <f>H42</f>
        <v>372</v>
      </c>
      <c r="I41" s="27">
        <f t="shared" ref="I41:J41" si="11">I42</f>
        <v>400</v>
      </c>
      <c r="J41" s="27">
        <f t="shared" si="11"/>
        <v>0</v>
      </c>
    </row>
    <row r="42" spans="1:13" s="1" customFormat="1" ht="15.6">
      <c r="A42" s="82" t="s">
        <v>8</v>
      </c>
      <c r="B42" s="83"/>
      <c r="C42" s="83"/>
      <c r="D42" s="84"/>
      <c r="E42" s="85">
        <v>1</v>
      </c>
      <c r="F42" s="86"/>
      <c r="G42" s="30"/>
      <c r="H42" s="27">
        <f>H44</f>
        <v>372</v>
      </c>
      <c r="I42" s="27">
        <f t="shared" ref="I42:J42" si="12">I44</f>
        <v>400</v>
      </c>
      <c r="J42" s="27">
        <f t="shared" si="12"/>
        <v>0</v>
      </c>
    </row>
    <row r="43" spans="1:13" s="1" customFormat="1" ht="15.6">
      <c r="A43" s="82" t="s">
        <v>49</v>
      </c>
      <c r="B43" s="83"/>
      <c r="C43" s="83"/>
      <c r="D43" s="84"/>
      <c r="E43" s="85">
        <v>2</v>
      </c>
      <c r="F43" s="86"/>
      <c r="G43" s="30"/>
      <c r="H43" s="25"/>
      <c r="I43" s="25"/>
      <c r="J43" s="25"/>
    </row>
    <row r="44" spans="1:13" s="1" customFormat="1">
      <c r="A44" s="103" t="s">
        <v>9</v>
      </c>
      <c r="B44" s="101"/>
      <c r="C44" s="101"/>
      <c r="D44" s="102"/>
      <c r="E44" s="85"/>
      <c r="F44" s="86"/>
      <c r="G44" s="30"/>
      <c r="H44" s="25">
        <f>H45</f>
        <v>372</v>
      </c>
      <c r="I44" s="25">
        <v>400</v>
      </c>
      <c r="J44" s="25">
        <f t="shared" ref="J44" si="13">J45</f>
        <v>0</v>
      </c>
    </row>
    <row r="45" spans="1:13" s="1" customFormat="1" ht="27.75" customHeight="1">
      <c r="A45" s="130" t="s">
        <v>98</v>
      </c>
      <c r="B45" s="131"/>
      <c r="C45" s="131"/>
      <c r="D45" s="132"/>
      <c r="E45" s="87" t="s">
        <v>110</v>
      </c>
      <c r="F45" s="88"/>
      <c r="G45" s="22"/>
      <c r="H45" s="25">
        <v>372</v>
      </c>
      <c r="I45" s="25">
        <v>400</v>
      </c>
      <c r="J45" s="25"/>
    </row>
    <row r="46" spans="1:13" s="1" customFormat="1" ht="33.75" customHeight="1">
      <c r="A46" s="133" t="s">
        <v>114</v>
      </c>
      <c r="B46" s="131"/>
      <c r="C46" s="131"/>
      <c r="D46" s="132"/>
      <c r="E46" s="85">
        <v>6</v>
      </c>
      <c r="F46" s="86"/>
      <c r="G46" s="39"/>
      <c r="H46" s="25"/>
      <c r="I46" s="25"/>
      <c r="J46" s="25"/>
    </row>
    <row r="47" spans="1:13" s="1" customFormat="1" ht="18" customHeight="1">
      <c r="A47" s="82" t="s">
        <v>7</v>
      </c>
      <c r="B47" s="83"/>
      <c r="C47" s="83"/>
      <c r="D47" s="84"/>
      <c r="E47" s="85"/>
      <c r="F47" s="86"/>
      <c r="G47" s="39"/>
      <c r="H47" s="27">
        <f>H48</f>
        <v>400</v>
      </c>
      <c r="I47" s="27">
        <f t="shared" ref="I47:J47" si="14">I48</f>
        <v>1000</v>
      </c>
      <c r="J47" s="27">
        <f t="shared" si="14"/>
        <v>2485</v>
      </c>
    </row>
    <row r="48" spans="1:13" s="1" customFormat="1" ht="15.75" customHeight="1">
      <c r="A48" s="82" t="s">
        <v>8</v>
      </c>
      <c r="B48" s="83"/>
      <c r="C48" s="83"/>
      <c r="D48" s="84"/>
      <c r="E48" s="85">
        <v>1</v>
      </c>
      <c r="F48" s="86"/>
      <c r="G48" s="39"/>
      <c r="H48" s="27">
        <f>H50</f>
        <v>400</v>
      </c>
      <c r="I48" s="27">
        <f t="shared" ref="I48:J48" si="15">I50</f>
        <v>1000</v>
      </c>
      <c r="J48" s="27">
        <f t="shared" si="15"/>
        <v>2485</v>
      </c>
    </row>
    <row r="49" spans="1:10" s="1" customFormat="1" ht="15.75" customHeight="1">
      <c r="A49" s="82" t="s">
        <v>49</v>
      </c>
      <c r="B49" s="83"/>
      <c r="C49" s="83"/>
      <c r="D49" s="84"/>
      <c r="E49" s="85">
        <v>2</v>
      </c>
      <c r="F49" s="86"/>
      <c r="G49" s="39"/>
      <c r="H49" s="25"/>
      <c r="I49" s="25"/>
      <c r="J49" s="25"/>
    </row>
    <row r="50" spans="1:10" s="1" customFormat="1" ht="15.75" customHeight="1">
      <c r="A50" s="103" t="s">
        <v>9</v>
      </c>
      <c r="B50" s="101"/>
      <c r="C50" s="101"/>
      <c r="D50" s="102"/>
      <c r="E50" s="85"/>
      <c r="F50" s="86"/>
      <c r="G50" s="39"/>
      <c r="H50" s="25">
        <f>H51</f>
        <v>400</v>
      </c>
      <c r="I50" s="25">
        <f t="shared" ref="I50:J50" si="16">I51</f>
        <v>1000</v>
      </c>
      <c r="J50" s="25">
        <f t="shared" si="16"/>
        <v>2485</v>
      </c>
    </row>
    <row r="51" spans="1:10">
      <c r="A51" s="130" t="s">
        <v>115</v>
      </c>
      <c r="B51" s="131"/>
      <c r="C51" s="131"/>
      <c r="D51" s="132"/>
      <c r="E51" s="87" t="s">
        <v>106</v>
      </c>
      <c r="F51" s="88"/>
      <c r="G51" s="39"/>
      <c r="H51" s="25">
        <v>400</v>
      </c>
      <c r="I51" s="40">
        <v>1000</v>
      </c>
      <c r="J51" s="25">
        <v>2485</v>
      </c>
    </row>
    <row r="52" spans="1:10" ht="16.2">
      <c r="A52" s="100" t="s">
        <v>21</v>
      </c>
      <c r="B52" s="110"/>
      <c r="C52" s="110"/>
      <c r="D52" s="111"/>
      <c r="E52" s="126">
        <v>7</v>
      </c>
      <c r="F52" s="127"/>
      <c r="G52" s="3"/>
      <c r="H52" s="25"/>
      <c r="I52" s="25"/>
      <c r="J52" s="25"/>
    </row>
    <row r="53" spans="1:10" ht="15.6">
      <c r="A53" s="82" t="s">
        <v>7</v>
      </c>
      <c r="B53" s="83"/>
      <c r="C53" s="83"/>
      <c r="D53" s="84"/>
      <c r="E53" s="85"/>
      <c r="F53" s="88"/>
      <c r="G53" s="3"/>
      <c r="H53" s="19">
        <f>H54+H55</f>
        <v>7200</v>
      </c>
      <c r="I53" s="19">
        <f t="shared" ref="I53:J53" si="17">I54</f>
        <v>8200</v>
      </c>
      <c r="J53" s="29">
        <f t="shared" si="17"/>
        <v>8200</v>
      </c>
    </row>
    <row r="54" spans="1:10" ht="15.6">
      <c r="A54" s="82" t="s">
        <v>8</v>
      </c>
      <c r="B54" s="83"/>
      <c r="C54" s="83"/>
      <c r="D54" s="84"/>
      <c r="E54" s="85">
        <v>1</v>
      </c>
      <c r="F54" s="88"/>
      <c r="G54" s="3"/>
      <c r="H54" s="25">
        <f>H56</f>
        <v>7200</v>
      </c>
      <c r="I54" s="25">
        <f t="shared" ref="I54:J54" si="18">I56</f>
        <v>8200</v>
      </c>
      <c r="J54" s="25">
        <f t="shared" si="18"/>
        <v>8200</v>
      </c>
    </row>
    <row r="55" spans="1:10" ht="15.6">
      <c r="A55" s="82" t="s">
        <v>49</v>
      </c>
      <c r="B55" s="83"/>
      <c r="C55" s="83"/>
      <c r="D55" s="84"/>
      <c r="E55" s="85">
        <v>2</v>
      </c>
      <c r="F55" s="88"/>
      <c r="G55" s="3"/>
      <c r="H55" s="25">
        <v>0</v>
      </c>
      <c r="I55" s="26"/>
      <c r="J55" s="25"/>
    </row>
    <row r="56" spans="1:10" ht="15.6">
      <c r="A56" s="82" t="s">
        <v>9</v>
      </c>
      <c r="B56" s="83"/>
      <c r="C56" s="83"/>
      <c r="D56" s="84"/>
      <c r="E56" s="85"/>
      <c r="F56" s="88"/>
      <c r="G56" s="3"/>
      <c r="H56" s="18">
        <f>H57+H58</f>
        <v>7200</v>
      </c>
      <c r="I56" s="34">
        <f t="shared" ref="I56:J56" si="19">I57+I58</f>
        <v>8200</v>
      </c>
      <c r="J56" s="34">
        <f t="shared" si="19"/>
        <v>8200</v>
      </c>
    </row>
    <row r="57" spans="1:10" s="1" customFormat="1" ht="27" customHeight="1">
      <c r="A57" s="134" t="s">
        <v>99</v>
      </c>
      <c r="B57" s="135"/>
      <c r="C57" s="135"/>
      <c r="D57" s="136"/>
      <c r="E57" s="87" t="s">
        <v>111</v>
      </c>
      <c r="F57" s="88"/>
      <c r="G57" s="23"/>
      <c r="H57" s="24">
        <v>200</v>
      </c>
      <c r="I57" s="24">
        <v>200</v>
      </c>
      <c r="J57" s="21">
        <v>200</v>
      </c>
    </row>
    <row r="58" spans="1:10" ht="25.5" customHeight="1">
      <c r="A58" s="97" t="s">
        <v>22</v>
      </c>
      <c r="B58" s="98"/>
      <c r="C58" s="98"/>
      <c r="D58" s="99"/>
      <c r="E58" s="87" t="s">
        <v>112</v>
      </c>
      <c r="F58" s="88"/>
      <c r="G58" s="4"/>
      <c r="H58" s="25">
        <v>7000</v>
      </c>
      <c r="I58" s="26">
        <v>8000</v>
      </c>
      <c r="J58" s="25">
        <v>8000</v>
      </c>
    </row>
    <row r="59" spans="1:10" ht="19.5" customHeight="1">
      <c r="A59" s="100" t="s">
        <v>23</v>
      </c>
      <c r="B59" s="101"/>
      <c r="C59" s="101"/>
      <c r="D59" s="102"/>
      <c r="E59" s="85">
        <v>8</v>
      </c>
      <c r="F59" s="88"/>
      <c r="G59" s="3"/>
      <c r="H59" s="25"/>
      <c r="I59" s="26"/>
      <c r="J59" s="25"/>
    </row>
    <row r="60" spans="1:10" ht="15.6">
      <c r="A60" s="82" t="s">
        <v>7</v>
      </c>
      <c r="B60" s="83"/>
      <c r="C60" s="83"/>
      <c r="D60" s="84"/>
      <c r="E60" s="95"/>
      <c r="F60" s="96"/>
      <c r="G60" s="19"/>
      <c r="H60" s="19">
        <f>H61+H62</f>
        <v>5439</v>
      </c>
      <c r="I60" s="35">
        <f t="shared" ref="I60:J60" si="20">I61+I62</f>
        <v>6657.4</v>
      </c>
      <c r="J60" s="35">
        <f t="shared" si="20"/>
        <v>5394.5</v>
      </c>
    </row>
    <row r="61" spans="1:10" ht="15.6">
      <c r="A61" s="82" t="s">
        <v>8</v>
      </c>
      <c r="B61" s="83"/>
      <c r="C61" s="83"/>
      <c r="D61" s="84"/>
      <c r="E61" s="85">
        <v>1</v>
      </c>
      <c r="F61" s="86"/>
      <c r="G61" s="3"/>
      <c r="H61" s="27">
        <f>H63-H62</f>
        <v>5379</v>
      </c>
      <c r="I61" s="27">
        <f t="shared" ref="I61:J61" si="21">I63-I62</f>
        <v>6597.4</v>
      </c>
      <c r="J61" s="27">
        <f t="shared" si="21"/>
        <v>5334.5</v>
      </c>
    </row>
    <row r="62" spans="1:10" ht="15.6">
      <c r="A62" s="82" t="s">
        <v>49</v>
      </c>
      <c r="B62" s="83"/>
      <c r="C62" s="83"/>
      <c r="D62" s="84"/>
      <c r="E62" s="85">
        <v>2</v>
      </c>
      <c r="F62" s="86"/>
      <c r="G62" s="3"/>
      <c r="H62" s="27">
        <v>60</v>
      </c>
      <c r="I62" s="28">
        <v>60</v>
      </c>
      <c r="J62" s="27">
        <v>60</v>
      </c>
    </row>
    <row r="63" spans="1:10" ht="15.6">
      <c r="A63" s="82" t="s">
        <v>9</v>
      </c>
      <c r="B63" s="83"/>
      <c r="C63" s="83"/>
      <c r="D63" s="84"/>
      <c r="E63" s="95"/>
      <c r="F63" s="96"/>
      <c r="G63" s="3"/>
      <c r="H63" s="19">
        <f>H64+H65+H68+H69+H73</f>
        <v>5439</v>
      </c>
      <c r="I63" s="35">
        <f t="shared" ref="I63:J63" si="22">I64+I65+I68+I69+I73</f>
        <v>6657.4</v>
      </c>
      <c r="J63" s="35">
        <f t="shared" si="22"/>
        <v>5394.5</v>
      </c>
    </row>
    <row r="64" spans="1:10" ht="15.6">
      <c r="A64" s="82" t="s">
        <v>24</v>
      </c>
      <c r="B64" s="83"/>
      <c r="C64" s="83"/>
      <c r="D64" s="84"/>
      <c r="E64" s="87" t="s">
        <v>116</v>
      </c>
      <c r="F64" s="88"/>
      <c r="G64" s="19"/>
      <c r="H64" s="27">
        <v>310</v>
      </c>
      <c r="I64" s="28">
        <v>318</v>
      </c>
      <c r="J64" s="27">
        <v>330.4</v>
      </c>
    </row>
    <row r="65" spans="1:13" ht="15.6">
      <c r="A65" s="82" t="s">
        <v>25</v>
      </c>
      <c r="B65" s="83"/>
      <c r="C65" s="83"/>
      <c r="D65" s="84"/>
      <c r="E65" s="87" t="s">
        <v>117</v>
      </c>
      <c r="F65" s="88"/>
      <c r="G65" s="19"/>
      <c r="H65" s="27">
        <f>H66+H67</f>
        <v>1206</v>
      </c>
      <c r="I65" s="27">
        <f t="shared" ref="I65:J65" si="23">I66+I67</f>
        <v>1251.5</v>
      </c>
      <c r="J65" s="27">
        <f t="shared" si="23"/>
        <v>1285.3</v>
      </c>
    </row>
    <row r="66" spans="1:13" s="1" customFormat="1" ht="15.6">
      <c r="A66" s="89" t="s">
        <v>82</v>
      </c>
      <c r="B66" s="83"/>
      <c r="C66" s="83"/>
      <c r="D66" s="84"/>
      <c r="E66" s="87" t="s">
        <v>81</v>
      </c>
      <c r="F66" s="88"/>
      <c r="G66" s="9"/>
      <c r="H66" s="25">
        <v>900</v>
      </c>
      <c r="I66" s="26">
        <v>921.5</v>
      </c>
      <c r="J66" s="25">
        <v>935.3</v>
      </c>
    </row>
    <row r="67" spans="1:13" s="1" customFormat="1" ht="15.6">
      <c r="A67" s="89" t="s">
        <v>91</v>
      </c>
      <c r="B67" s="90"/>
      <c r="C67" s="90"/>
      <c r="D67" s="91"/>
      <c r="E67" s="87" t="s">
        <v>92</v>
      </c>
      <c r="F67" s="88"/>
      <c r="G67" s="9"/>
      <c r="H67" s="25">
        <v>306</v>
      </c>
      <c r="I67" s="26">
        <v>330</v>
      </c>
      <c r="J67" s="25">
        <v>350</v>
      </c>
      <c r="K67" s="42">
        <v>6</v>
      </c>
    </row>
    <row r="68" spans="1:13" ht="15.6">
      <c r="A68" s="82" t="s">
        <v>26</v>
      </c>
      <c r="B68" s="83"/>
      <c r="C68" s="83"/>
      <c r="D68" s="84"/>
      <c r="E68" s="85">
        <v>8601</v>
      </c>
      <c r="F68" s="86"/>
      <c r="G68" s="19"/>
      <c r="H68" s="27">
        <v>160</v>
      </c>
      <c r="I68" s="28">
        <v>157.9</v>
      </c>
      <c r="J68" s="27">
        <v>172.3</v>
      </c>
    </row>
    <row r="69" spans="1:13" ht="15.6">
      <c r="A69" s="82" t="s">
        <v>27</v>
      </c>
      <c r="B69" s="83"/>
      <c r="C69" s="83"/>
      <c r="D69" s="84"/>
      <c r="E69" s="85">
        <v>8602</v>
      </c>
      <c r="F69" s="86"/>
      <c r="G69" s="19"/>
      <c r="H69" s="27">
        <f>H70+H71+H72</f>
        <v>3478</v>
      </c>
      <c r="I69" s="27">
        <f t="shared" ref="I69:J69" si="24">I70+I71+I72</f>
        <v>4545</v>
      </c>
      <c r="J69" s="27">
        <f t="shared" si="24"/>
        <v>3121.5</v>
      </c>
    </row>
    <row r="70" spans="1:13" s="1" customFormat="1" ht="15.6">
      <c r="A70" s="89" t="s">
        <v>87</v>
      </c>
      <c r="B70" s="90"/>
      <c r="C70" s="90"/>
      <c r="D70" s="91"/>
      <c r="E70" s="87"/>
      <c r="F70" s="88"/>
      <c r="G70" s="9"/>
      <c r="H70" s="25">
        <v>833</v>
      </c>
      <c r="I70" s="25">
        <v>895</v>
      </c>
      <c r="J70" s="25">
        <v>968.5</v>
      </c>
      <c r="K70" s="42">
        <v>7.3</v>
      </c>
      <c r="M70" s="43">
        <v>1026.5999999999999</v>
      </c>
    </row>
    <row r="71" spans="1:13" s="1" customFormat="1" ht="15.6">
      <c r="A71" s="89" t="s">
        <v>93</v>
      </c>
      <c r="B71" s="90"/>
      <c r="C71" s="90"/>
      <c r="D71" s="91"/>
      <c r="E71" s="87"/>
      <c r="F71" s="88"/>
      <c r="G71" s="9"/>
      <c r="H71" s="25">
        <v>1745</v>
      </c>
      <c r="I71" s="25">
        <v>2750</v>
      </c>
      <c r="J71" s="25">
        <v>1253</v>
      </c>
    </row>
    <row r="72" spans="1:13" s="1" customFormat="1" ht="15.6">
      <c r="A72" s="89" t="s">
        <v>94</v>
      </c>
      <c r="B72" s="90"/>
      <c r="C72" s="90"/>
      <c r="D72" s="91"/>
      <c r="E72" s="87"/>
      <c r="F72" s="88"/>
      <c r="G72" s="9"/>
      <c r="H72" s="25">
        <v>900</v>
      </c>
      <c r="I72" s="25">
        <v>900</v>
      </c>
      <c r="J72" s="25">
        <v>900</v>
      </c>
    </row>
    <row r="73" spans="1:13" ht="15.6">
      <c r="A73" s="82" t="s">
        <v>28</v>
      </c>
      <c r="B73" s="83"/>
      <c r="C73" s="83"/>
      <c r="D73" s="84"/>
      <c r="E73" s="85">
        <v>8603</v>
      </c>
      <c r="F73" s="86"/>
      <c r="G73" s="19"/>
      <c r="H73" s="27">
        <v>285</v>
      </c>
      <c r="I73" s="27">
        <v>385</v>
      </c>
      <c r="J73" s="27">
        <v>485</v>
      </c>
    </row>
    <row r="74" spans="1:13" ht="16.2">
      <c r="A74" s="100" t="s">
        <v>29</v>
      </c>
      <c r="B74" s="110"/>
      <c r="C74" s="110"/>
      <c r="D74" s="111"/>
      <c r="E74" s="85">
        <v>9</v>
      </c>
      <c r="F74" s="86"/>
      <c r="G74" s="3"/>
      <c r="H74" s="25"/>
      <c r="I74" s="25"/>
      <c r="J74" s="25"/>
    </row>
    <row r="75" spans="1:13" ht="15.6">
      <c r="A75" s="82" t="s">
        <v>7</v>
      </c>
      <c r="B75" s="83"/>
      <c r="C75" s="83"/>
      <c r="D75" s="84"/>
      <c r="E75" s="85"/>
      <c r="F75" s="88"/>
      <c r="G75" s="3"/>
      <c r="H75" s="27">
        <f>H76+H77</f>
        <v>169161.60000000001</v>
      </c>
      <c r="I75" s="27">
        <f t="shared" ref="I75:J75" si="25">I76+I77</f>
        <v>175831.59999999998</v>
      </c>
      <c r="J75" s="27">
        <f t="shared" si="25"/>
        <v>189080.6</v>
      </c>
    </row>
    <row r="76" spans="1:13" ht="15.6">
      <c r="A76" s="82" t="s">
        <v>8</v>
      </c>
      <c r="B76" s="83"/>
      <c r="C76" s="83"/>
      <c r="D76" s="84"/>
      <c r="E76" s="85">
        <v>1</v>
      </c>
      <c r="F76" s="88"/>
      <c r="G76" s="3"/>
      <c r="H76" s="27">
        <f>H78-H77</f>
        <v>166309.6</v>
      </c>
      <c r="I76" s="27">
        <f t="shared" ref="I76:J76" si="26">I78-I77</f>
        <v>172979.59999999998</v>
      </c>
      <c r="J76" s="27">
        <f t="shared" si="26"/>
        <v>186228.6</v>
      </c>
    </row>
    <row r="77" spans="1:13" ht="15.6">
      <c r="A77" s="82" t="s">
        <v>49</v>
      </c>
      <c r="B77" s="83"/>
      <c r="C77" s="83"/>
      <c r="D77" s="84"/>
      <c r="E77" s="85">
        <v>2</v>
      </c>
      <c r="F77" s="88"/>
      <c r="G77" s="3"/>
      <c r="H77" s="27">
        <v>2852</v>
      </c>
      <c r="I77" s="27">
        <v>2852</v>
      </c>
      <c r="J77" s="27">
        <v>2852</v>
      </c>
    </row>
    <row r="78" spans="1:13" ht="15.6">
      <c r="A78" s="82" t="s">
        <v>9</v>
      </c>
      <c r="B78" s="83"/>
      <c r="C78" s="83"/>
      <c r="D78" s="84"/>
      <c r="E78" s="85"/>
      <c r="F78" s="88"/>
      <c r="G78" s="3"/>
      <c r="H78" s="27">
        <f>H79+H80+H81+H82+H83+H84+H85+H86</f>
        <v>169161.60000000001</v>
      </c>
      <c r="I78" s="27">
        <f t="shared" ref="I78:J78" si="27">I79+I80+I81+I82+I83+I84+I85+I86</f>
        <v>175831.59999999998</v>
      </c>
      <c r="J78" s="27">
        <f t="shared" si="27"/>
        <v>189080.6</v>
      </c>
    </row>
    <row r="79" spans="1:13" ht="15.6">
      <c r="A79" s="82" t="s">
        <v>30</v>
      </c>
      <c r="B79" s="83"/>
      <c r="C79" s="83"/>
      <c r="D79" s="84"/>
      <c r="E79" s="87" t="s">
        <v>118</v>
      </c>
      <c r="F79" s="88"/>
      <c r="G79" s="19"/>
      <c r="H79" s="32">
        <v>2680</v>
      </c>
      <c r="I79" s="25">
        <v>2718.9</v>
      </c>
      <c r="J79" s="25">
        <v>2767.4</v>
      </c>
    </row>
    <row r="80" spans="1:13" ht="15.6">
      <c r="A80" s="82" t="s">
        <v>31</v>
      </c>
      <c r="B80" s="83"/>
      <c r="C80" s="83"/>
      <c r="D80" s="84"/>
      <c r="E80" s="87" t="s">
        <v>119</v>
      </c>
      <c r="F80" s="88"/>
      <c r="G80" s="4"/>
      <c r="H80" s="25">
        <v>6215.7</v>
      </c>
      <c r="I80" s="25">
        <v>6488.9</v>
      </c>
      <c r="J80" s="25">
        <v>6778.8</v>
      </c>
    </row>
    <row r="81" spans="1:11" ht="15.6">
      <c r="A81" s="82" t="s">
        <v>32</v>
      </c>
      <c r="B81" s="83"/>
      <c r="C81" s="83"/>
      <c r="D81" s="84"/>
      <c r="E81" s="87" t="s">
        <v>120</v>
      </c>
      <c r="F81" s="88"/>
      <c r="G81" s="4"/>
      <c r="H81" s="25">
        <v>6539.3</v>
      </c>
      <c r="I81" s="25">
        <v>7343.5</v>
      </c>
      <c r="J81" s="25">
        <v>8161.4</v>
      </c>
    </row>
    <row r="82" spans="1:11" ht="15.6">
      <c r="A82" s="82" t="s">
        <v>33</v>
      </c>
      <c r="B82" s="83"/>
      <c r="C82" s="83"/>
      <c r="D82" s="84"/>
      <c r="E82" s="87" t="s">
        <v>121</v>
      </c>
      <c r="F82" s="88"/>
      <c r="G82" s="4"/>
      <c r="H82" s="25">
        <v>69596.7</v>
      </c>
      <c r="I82" s="25">
        <v>73853.2</v>
      </c>
      <c r="J82" s="25">
        <v>78896.399999999994</v>
      </c>
    </row>
    <row r="83" spans="1:11" ht="15.6">
      <c r="A83" s="82" t="s">
        <v>34</v>
      </c>
      <c r="B83" s="83"/>
      <c r="C83" s="83"/>
      <c r="D83" s="84"/>
      <c r="E83" s="87" t="s">
        <v>122</v>
      </c>
      <c r="F83" s="88"/>
      <c r="G83" s="4"/>
      <c r="H83" s="25">
        <v>77792.7</v>
      </c>
      <c r="I83" s="25">
        <v>78896.3</v>
      </c>
      <c r="J83" s="25">
        <v>85147.9</v>
      </c>
      <c r="K83" s="42">
        <v>3959.6</v>
      </c>
    </row>
    <row r="84" spans="1:11" ht="15.6">
      <c r="A84" s="82" t="s">
        <v>35</v>
      </c>
      <c r="B84" s="83"/>
      <c r="C84" s="83"/>
      <c r="D84" s="84"/>
      <c r="E84" s="87" t="s">
        <v>123</v>
      </c>
      <c r="F84" s="88"/>
      <c r="G84" s="19"/>
      <c r="H84" s="32">
        <v>1165.3</v>
      </c>
      <c r="I84" s="25">
        <v>1165.3</v>
      </c>
      <c r="J84" s="25">
        <v>1165.3</v>
      </c>
    </row>
    <row r="85" spans="1:11" ht="15.6">
      <c r="A85" s="82" t="s">
        <v>36</v>
      </c>
      <c r="B85" s="83"/>
      <c r="C85" s="83"/>
      <c r="D85" s="84"/>
      <c r="E85" s="87" t="s">
        <v>124</v>
      </c>
      <c r="F85" s="88"/>
      <c r="G85" s="4"/>
      <c r="H85" s="25">
        <v>4927.2</v>
      </c>
      <c r="I85" s="25">
        <v>5120.8</v>
      </c>
      <c r="J85" s="25">
        <v>5918.7</v>
      </c>
    </row>
    <row r="86" spans="1:11" ht="15.6">
      <c r="A86" s="82" t="s">
        <v>37</v>
      </c>
      <c r="B86" s="83"/>
      <c r="C86" s="83"/>
      <c r="D86" s="84"/>
      <c r="E86" s="87" t="s">
        <v>125</v>
      </c>
      <c r="F86" s="88"/>
      <c r="G86" s="4"/>
      <c r="H86" s="25">
        <v>244.7</v>
      </c>
      <c r="I86" s="25">
        <v>244.7</v>
      </c>
      <c r="J86" s="25">
        <v>244.7</v>
      </c>
    </row>
    <row r="87" spans="1:11" ht="16.2">
      <c r="A87" s="100" t="s">
        <v>38</v>
      </c>
      <c r="B87" s="110"/>
      <c r="C87" s="110"/>
      <c r="D87" s="111"/>
      <c r="E87" s="85">
        <v>10</v>
      </c>
      <c r="F87" s="88"/>
      <c r="G87" s="3"/>
      <c r="H87" s="25"/>
      <c r="I87" s="25"/>
      <c r="J87" s="25"/>
    </row>
    <row r="88" spans="1:11" ht="15.6">
      <c r="A88" s="82" t="s">
        <v>7</v>
      </c>
      <c r="B88" s="83"/>
      <c r="C88" s="83"/>
      <c r="D88" s="84"/>
      <c r="E88" s="85"/>
      <c r="F88" s="88"/>
      <c r="G88" s="3"/>
      <c r="H88" s="27">
        <f>H89+H90</f>
        <v>31111.4</v>
      </c>
      <c r="I88" s="27">
        <f t="shared" ref="I88:J88" si="28">I89+I90</f>
        <v>31072.6</v>
      </c>
      <c r="J88" s="27">
        <f t="shared" si="28"/>
        <v>32298.2</v>
      </c>
    </row>
    <row r="89" spans="1:11" ht="15.6">
      <c r="A89" s="82" t="s">
        <v>8</v>
      </c>
      <c r="B89" s="83"/>
      <c r="C89" s="83"/>
      <c r="D89" s="84"/>
      <c r="E89" s="85">
        <v>1</v>
      </c>
      <c r="F89" s="86"/>
      <c r="G89" s="3"/>
      <c r="H89" s="27">
        <f>H91-H90</f>
        <v>27336.300000000003</v>
      </c>
      <c r="I89" s="27">
        <f t="shared" ref="I89:J89" si="29">I91-I90</f>
        <v>27377.899999999998</v>
      </c>
      <c r="J89" s="27">
        <f t="shared" si="29"/>
        <v>28520.7</v>
      </c>
    </row>
    <row r="90" spans="1:11" ht="15.6">
      <c r="A90" s="82" t="s">
        <v>49</v>
      </c>
      <c r="B90" s="83"/>
      <c r="C90" s="83"/>
      <c r="D90" s="84"/>
      <c r="E90" s="85">
        <v>2</v>
      </c>
      <c r="F90" s="86"/>
      <c r="G90" s="3"/>
      <c r="H90" s="27">
        <v>3775.1</v>
      </c>
      <c r="I90" s="27">
        <v>3694.7</v>
      </c>
      <c r="J90" s="27">
        <v>3777.5</v>
      </c>
    </row>
    <row r="91" spans="1:11" ht="15.6">
      <c r="A91" s="82" t="s">
        <v>9</v>
      </c>
      <c r="B91" s="83"/>
      <c r="C91" s="83"/>
      <c r="D91" s="84"/>
      <c r="E91" s="85"/>
      <c r="F91" s="86"/>
      <c r="G91" s="19"/>
      <c r="H91" s="27">
        <f>H92+H93+H102+H109+H112+H113</f>
        <v>31111.4</v>
      </c>
      <c r="I91" s="27">
        <f t="shared" ref="I91:J91" si="30">I92+I93+I102+I109+I112+I113</f>
        <v>31072.6</v>
      </c>
      <c r="J91" s="27">
        <f t="shared" si="30"/>
        <v>32298.2</v>
      </c>
    </row>
    <row r="92" spans="1:11" ht="15.6">
      <c r="A92" s="82" t="s">
        <v>39</v>
      </c>
      <c r="B92" s="83"/>
      <c r="C92" s="83"/>
      <c r="D92" s="84"/>
      <c r="E92" s="85" t="s">
        <v>88</v>
      </c>
      <c r="F92" s="86"/>
      <c r="G92" s="19"/>
      <c r="H92" s="27">
        <v>2026.8</v>
      </c>
      <c r="I92" s="27">
        <v>2072.5</v>
      </c>
      <c r="J92" s="27">
        <v>2415.6999999999998</v>
      </c>
    </row>
    <row r="93" spans="1:11" ht="15.6">
      <c r="A93" s="82" t="s">
        <v>40</v>
      </c>
      <c r="B93" s="83"/>
      <c r="C93" s="83"/>
      <c r="D93" s="84"/>
      <c r="E93" s="85">
        <v>9006</v>
      </c>
      <c r="F93" s="86"/>
      <c r="G93" s="4"/>
      <c r="H93" s="25">
        <f>H94+H95+H96+H97+H98+H99+H101+H100</f>
        <v>10090.5</v>
      </c>
      <c r="I93" s="25">
        <f t="shared" ref="I93:J93" si="31">I94+I95+I96+I97+I98+I99+I101+I100</f>
        <v>10052.200000000001</v>
      </c>
      <c r="J93" s="25">
        <f t="shared" si="31"/>
        <v>10444</v>
      </c>
    </row>
    <row r="94" spans="1:11" s="1" customFormat="1" ht="15.6">
      <c r="A94" s="89" t="s">
        <v>53</v>
      </c>
      <c r="B94" s="90"/>
      <c r="C94" s="90"/>
      <c r="D94" s="91"/>
      <c r="E94" s="87" t="s">
        <v>56</v>
      </c>
      <c r="F94" s="88"/>
      <c r="G94" s="9"/>
      <c r="H94" s="25">
        <v>162.69999999999999</v>
      </c>
      <c r="I94" s="25">
        <v>169.1</v>
      </c>
      <c r="J94" s="25">
        <v>177.1</v>
      </c>
    </row>
    <row r="95" spans="1:11" s="1" customFormat="1" ht="15.6">
      <c r="A95" s="89" t="s">
        <v>54</v>
      </c>
      <c r="B95" s="90"/>
      <c r="C95" s="90"/>
      <c r="D95" s="91"/>
      <c r="E95" s="87" t="s">
        <v>56</v>
      </c>
      <c r="F95" s="88"/>
      <c r="G95" s="9"/>
      <c r="H95" s="25">
        <v>149.6</v>
      </c>
      <c r="I95" s="25">
        <v>154.80000000000001</v>
      </c>
      <c r="J95" s="25">
        <v>161.4</v>
      </c>
    </row>
    <row r="96" spans="1:11" s="1" customFormat="1" ht="15.6">
      <c r="A96" s="89" t="s">
        <v>55</v>
      </c>
      <c r="B96" s="90"/>
      <c r="C96" s="90"/>
      <c r="D96" s="91"/>
      <c r="E96" s="87" t="s">
        <v>57</v>
      </c>
      <c r="F96" s="88"/>
      <c r="G96" s="9"/>
      <c r="H96" s="25">
        <v>1930.6</v>
      </c>
      <c r="I96" s="25">
        <v>1989.4</v>
      </c>
      <c r="J96" s="25">
        <v>2062.6</v>
      </c>
    </row>
    <row r="97" spans="1:11" s="1" customFormat="1" ht="15.6">
      <c r="A97" s="11" t="s">
        <v>58</v>
      </c>
      <c r="B97" s="12"/>
      <c r="C97" s="12"/>
      <c r="D97" s="13"/>
      <c r="E97" s="87" t="s">
        <v>60</v>
      </c>
      <c r="F97" s="88"/>
      <c r="G97" s="9"/>
      <c r="H97" s="25">
        <v>1263.3</v>
      </c>
      <c r="I97" s="25">
        <v>1311.8</v>
      </c>
      <c r="J97" s="25">
        <v>1380.8</v>
      </c>
    </row>
    <row r="98" spans="1:11" s="1" customFormat="1" ht="15.6">
      <c r="A98" s="14" t="s">
        <v>59</v>
      </c>
      <c r="B98" s="15"/>
      <c r="C98" s="15"/>
      <c r="D98" s="16"/>
      <c r="E98" s="87" t="s">
        <v>60</v>
      </c>
      <c r="F98" s="88"/>
      <c r="G98" s="9"/>
      <c r="H98" s="25">
        <v>3967.2</v>
      </c>
      <c r="I98" s="25">
        <v>4140.5</v>
      </c>
      <c r="J98" s="25">
        <v>4375.5</v>
      </c>
    </row>
    <row r="99" spans="1:11" s="1" customFormat="1" ht="15.6">
      <c r="A99" s="89" t="s">
        <v>73</v>
      </c>
      <c r="B99" s="90"/>
      <c r="C99" s="90"/>
      <c r="D99" s="91"/>
      <c r="E99" s="87" t="s">
        <v>75</v>
      </c>
      <c r="F99" s="88"/>
      <c r="G99" s="10"/>
      <c r="H99" s="25">
        <v>1597.7</v>
      </c>
      <c r="I99" s="25">
        <v>1267.2</v>
      </c>
      <c r="J99" s="25">
        <v>1267.2</v>
      </c>
      <c r="K99" s="42">
        <v>330.5</v>
      </c>
    </row>
    <row r="100" spans="1:11" s="1" customFormat="1" ht="15.6">
      <c r="A100" s="89" t="s">
        <v>79</v>
      </c>
      <c r="B100" s="90"/>
      <c r="C100" s="90"/>
      <c r="D100" s="91"/>
      <c r="E100" s="87" t="s">
        <v>80</v>
      </c>
      <c r="F100" s="88"/>
      <c r="G100" s="18"/>
      <c r="H100" s="25">
        <v>959.4</v>
      </c>
      <c r="I100" s="25">
        <v>959.4</v>
      </c>
      <c r="J100" s="25">
        <v>959.4</v>
      </c>
    </row>
    <row r="101" spans="1:11" s="1" customFormat="1" ht="15.6">
      <c r="A101" s="89" t="s">
        <v>74</v>
      </c>
      <c r="B101" s="90"/>
      <c r="C101" s="90"/>
      <c r="D101" s="91"/>
      <c r="E101" s="87" t="s">
        <v>76</v>
      </c>
      <c r="F101" s="88"/>
      <c r="G101" s="10"/>
      <c r="H101" s="25">
        <v>60</v>
      </c>
      <c r="I101" s="25">
        <v>60</v>
      </c>
      <c r="J101" s="25">
        <v>60</v>
      </c>
    </row>
    <row r="102" spans="1:11" ht="15.6">
      <c r="A102" s="82" t="s">
        <v>41</v>
      </c>
      <c r="B102" s="83"/>
      <c r="C102" s="83"/>
      <c r="D102" s="84"/>
      <c r="E102" s="85">
        <v>9010</v>
      </c>
      <c r="F102" s="86"/>
      <c r="G102" s="19"/>
      <c r="H102" s="27">
        <f>H103+H104+H105+H106+H107+H108</f>
        <v>14473.6</v>
      </c>
      <c r="I102" s="27">
        <f t="shared" ref="I102:J102" si="32">I103+I104+I105+I106+I107+I108</f>
        <v>14398.300000000001</v>
      </c>
      <c r="J102" s="27">
        <f t="shared" si="32"/>
        <v>14798.300000000001</v>
      </c>
    </row>
    <row r="103" spans="1:11" s="1" customFormat="1" ht="15.6">
      <c r="A103" s="89" t="s">
        <v>61</v>
      </c>
      <c r="B103" s="90"/>
      <c r="C103" s="90"/>
      <c r="D103" s="91"/>
      <c r="E103" s="87" t="s">
        <v>62</v>
      </c>
      <c r="F103" s="88"/>
      <c r="G103" s="9"/>
      <c r="H103" s="25">
        <v>2592.1</v>
      </c>
      <c r="I103" s="25">
        <v>2592.1</v>
      </c>
      <c r="J103" s="25">
        <v>2592.1</v>
      </c>
    </row>
    <row r="104" spans="1:11" s="1" customFormat="1" ht="15.6">
      <c r="A104" s="89" t="s">
        <v>63</v>
      </c>
      <c r="B104" s="90"/>
      <c r="C104" s="90"/>
      <c r="D104" s="91"/>
      <c r="E104" s="87" t="s">
        <v>64</v>
      </c>
      <c r="F104" s="88"/>
      <c r="G104" s="9"/>
      <c r="H104" s="25">
        <v>3706.9</v>
      </c>
      <c r="I104" s="25">
        <v>3706.9</v>
      </c>
      <c r="J104" s="25">
        <v>3706.9</v>
      </c>
    </row>
    <row r="105" spans="1:11" s="1" customFormat="1" ht="15.6">
      <c r="A105" s="89" t="s">
        <v>65</v>
      </c>
      <c r="B105" s="90"/>
      <c r="C105" s="90"/>
      <c r="D105" s="91"/>
      <c r="E105" s="87" t="s">
        <v>66</v>
      </c>
      <c r="F105" s="88"/>
      <c r="G105" s="9"/>
      <c r="H105" s="25">
        <v>2980.3</v>
      </c>
      <c r="I105" s="25">
        <v>2980.3</v>
      </c>
      <c r="J105" s="25">
        <v>2980.3</v>
      </c>
    </row>
    <row r="106" spans="1:11" s="1" customFormat="1" ht="15.6">
      <c r="A106" s="89" t="s">
        <v>67</v>
      </c>
      <c r="B106" s="90"/>
      <c r="C106" s="90"/>
      <c r="D106" s="91"/>
      <c r="E106" s="87" t="s">
        <v>68</v>
      </c>
      <c r="F106" s="88"/>
      <c r="G106" s="9"/>
      <c r="H106" s="25">
        <v>71.099999999999994</v>
      </c>
      <c r="I106" s="25">
        <v>71.099999999999994</v>
      </c>
      <c r="J106" s="25">
        <v>71.099999999999994</v>
      </c>
    </row>
    <row r="107" spans="1:11" s="1" customFormat="1" ht="15.6">
      <c r="A107" s="89" t="s">
        <v>69</v>
      </c>
      <c r="B107" s="90"/>
      <c r="C107" s="90"/>
      <c r="D107" s="91"/>
      <c r="E107" s="87" t="s">
        <v>70</v>
      </c>
      <c r="F107" s="88"/>
      <c r="G107" s="9"/>
      <c r="H107" s="25">
        <v>3426.3</v>
      </c>
      <c r="I107" s="25">
        <v>4026.3</v>
      </c>
      <c r="J107" s="25">
        <v>4426.3</v>
      </c>
    </row>
    <row r="108" spans="1:11" s="1" customFormat="1" ht="15.6">
      <c r="A108" s="89" t="s">
        <v>77</v>
      </c>
      <c r="B108" s="90"/>
      <c r="C108" s="90"/>
      <c r="D108" s="91"/>
      <c r="E108" s="87" t="s">
        <v>78</v>
      </c>
      <c r="F108" s="88"/>
      <c r="G108" s="18"/>
      <c r="H108" s="25">
        <v>1696.9</v>
      </c>
      <c r="I108" s="25">
        <v>1021.6</v>
      </c>
      <c r="J108" s="25">
        <v>1021.6</v>
      </c>
      <c r="K108" s="42">
        <v>675.3</v>
      </c>
    </row>
    <row r="109" spans="1:11" ht="15.6">
      <c r="A109" s="82" t="s">
        <v>42</v>
      </c>
      <c r="B109" s="83"/>
      <c r="C109" s="83"/>
      <c r="D109" s="84"/>
      <c r="E109" s="85">
        <v>9012</v>
      </c>
      <c r="F109" s="86"/>
      <c r="G109" s="4"/>
      <c r="H109" s="25">
        <f>H110+H111</f>
        <v>3866.1</v>
      </c>
      <c r="I109" s="25">
        <f t="shared" ref="I109:J109" si="33">I110+I111</f>
        <v>3993.6</v>
      </c>
      <c r="J109" s="25">
        <f t="shared" si="33"/>
        <v>4084.2</v>
      </c>
    </row>
    <row r="110" spans="1:11" s="1" customFormat="1" ht="15.6">
      <c r="A110" s="89" t="s">
        <v>71</v>
      </c>
      <c r="B110" s="90"/>
      <c r="C110" s="90"/>
      <c r="D110" s="91"/>
      <c r="E110" s="87" t="s">
        <v>89</v>
      </c>
      <c r="F110" s="88"/>
      <c r="G110" s="9"/>
      <c r="H110" s="25">
        <v>671</v>
      </c>
      <c r="I110" s="25">
        <v>678.9</v>
      </c>
      <c r="J110" s="25">
        <v>686.7</v>
      </c>
    </row>
    <row r="111" spans="1:11" s="1" customFormat="1" ht="15.6">
      <c r="A111" s="89" t="s">
        <v>72</v>
      </c>
      <c r="B111" s="90"/>
      <c r="C111" s="90"/>
      <c r="D111" s="91"/>
      <c r="E111" s="87" t="s">
        <v>90</v>
      </c>
      <c r="F111" s="88"/>
      <c r="G111" s="10"/>
      <c r="H111" s="25">
        <v>3195.1</v>
      </c>
      <c r="I111" s="25">
        <v>3314.7</v>
      </c>
      <c r="J111" s="25">
        <v>3397.5</v>
      </c>
    </row>
    <row r="112" spans="1:11" ht="15.6">
      <c r="A112" s="82" t="s">
        <v>43</v>
      </c>
      <c r="B112" s="83"/>
      <c r="C112" s="83"/>
      <c r="D112" s="84"/>
      <c r="E112" s="85">
        <v>9013</v>
      </c>
      <c r="F112" s="86"/>
      <c r="G112" s="4"/>
      <c r="H112" s="25"/>
      <c r="I112" s="25"/>
      <c r="J112" s="25"/>
    </row>
    <row r="113" spans="1:11" ht="15.6">
      <c r="A113" s="82" t="s">
        <v>44</v>
      </c>
      <c r="B113" s="83"/>
      <c r="C113" s="83"/>
      <c r="D113" s="84"/>
      <c r="E113" s="85">
        <v>9019</v>
      </c>
      <c r="F113" s="86"/>
      <c r="G113" s="4"/>
      <c r="H113" s="27">
        <f>H114+H115</f>
        <v>654.4</v>
      </c>
      <c r="I113" s="27">
        <f t="shared" ref="I113:J113" si="34">I114+I115</f>
        <v>556</v>
      </c>
      <c r="J113" s="27">
        <f t="shared" si="34"/>
        <v>556</v>
      </c>
    </row>
    <row r="114" spans="1:11" s="1" customFormat="1" ht="15.6">
      <c r="A114" s="89" t="s">
        <v>84</v>
      </c>
      <c r="B114" s="90"/>
      <c r="C114" s="90"/>
      <c r="D114" s="91"/>
      <c r="E114" s="87" t="s">
        <v>85</v>
      </c>
      <c r="F114" s="88"/>
      <c r="G114" s="17"/>
      <c r="H114" s="25">
        <v>37</v>
      </c>
      <c r="I114" s="25">
        <v>37</v>
      </c>
      <c r="J114" s="25">
        <v>37</v>
      </c>
    </row>
    <row r="115" spans="1:11" s="1" customFormat="1" ht="15.6">
      <c r="A115" s="89" t="s">
        <v>83</v>
      </c>
      <c r="B115" s="90"/>
      <c r="C115" s="90"/>
      <c r="D115" s="91"/>
      <c r="E115" s="87" t="s">
        <v>86</v>
      </c>
      <c r="F115" s="88"/>
      <c r="G115" s="17"/>
      <c r="H115" s="25">
        <v>617.4</v>
      </c>
      <c r="I115" s="25">
        <v>519</v>
      </c>
      <c r="J115" s="25">
        <v>519</v>
      </c>
      <c r="K115" s="42">
        <v>98.4</v>
      </c>
    </row>
    <row r="116" spans="1:11" ht="16.2" thickBot="1">
      <c r="A116" s="105"/>
      <c r="B116" s="106"/>
      <c r="C116" s="106"/>
      <c r="D116" s="107"/>
      <c r="E116" s="108"/>
      <c r="F116" s="109"/>
      <c r="G116" s="5"/>
      <c r="H116" s="25"/>
      <c r="I116" s="25"/>
      <c r="J116" s="25"/>
    </row>
    <row r="118" spans="1:11" ht="15.6">
      <c r="A118" s="104" t="s">
        <v>45</v>
      </c>
      <c r="B118" s="104"/>
      <c r="C118" s="104"/>
      <c r="D118" s="2"/>
      <c r="E118" s="104" t="s">
        <v>46</v>
      </c>
      <c r="F118" s="104"/>
      <c r="G118" s="104"/>
    </row>
    <row r="119" spans="1:11" ht="15.6">
      <c r="A119" s="104"/>
      <c r="B119" s="104"/>
      <c r="C119" s="104"/>
      <c r="D119" s="2"/>
      <c r="E119" s="104"/>
      <c r="F119" s="104"/>
      <c r="G119" s="104"/>
    </row>
  </sheetData>
  <mergeCells count="228">
    <mergeCell ref="E45:F45"/>
    <mergeCell ref="E36:F36"/>
    <mergeCell ref="A57:D57"/>
    <mergeCell ref="E57:F57"/>
    <mergeCell ref="A44:D44"/>
    <mergeCell ref="E44:F44"/>
    <mergeCell ref="A46:D46"/>
    <mergeCell ref="A47:D47"/>
    <mergeCell ref="A48:D48"/>
    <mergeCell ref="E46:F46"/>
    <mergeCell ref="E47:F47"/>
    <mergeCell ref="E48:F48"/>
    <mergeCell ref="A49:D49"/>
    <mergeCell ref="A50:D50"/>
    <mergeCell ref="E49:F49"/>
    <mergeCell ref="E50:F50"/>
    <mergeCell ref="A96:D96"/>
    <mergeCell ref="E28:F28"/>
    <mergeCell ref="E31:F31"/>
    <mergeCell ref="A52:D52"/>
    <mergeCell ref="E52:F52"/>
    <mergeCell ref="A35:D35"/>
    <mergeCell ref="E35:F35"/>
    <mergeCell ref="A37:D37"/>
    <mergeCell ref="E37:F37"/>
    <mergeCell ref="A38:D38"/>
    <mergeCell ref="E38:F38"/>
    <mergeCell ref="A51:D51"/>
    <mergeCell ref="E51:F51"/>
    <mergeCell ref="E29:F29"/>
    <mergeCell ref="A32:D32"/>
    <mergeCell ref="E32:F32"/>
    <mergeCell ref="E62:F62"/>
    <mergeCell ref="A60:D60"/>
    <mergeCell ref="A61:D61"/>
    <mergeCell ref="A62:D62"/>
    <mergeCell ref="E61:F61"/>
    <mergeCell ref="A36:D36"/>
    <mergeCell ref="A39:D39"/>
    <mergeCell ref="A40:D40"/>
    <mergeCell ref="A79:D79"/>
    <mergeCell ref="A80:D80"/>
    <mergeCell ref="A81:D81"/>
    <mergeCell ref="A82:D82"/>
    <mergeCell ref="A83:D83"/>
    <mergeCell ref="A84:D84"/>
    <mergeCell ref="A25:D25"/>
    <mergeCell ref="E25:F25"/>
    <mergeCell ref="A27:D27"/>
    <mergeCell ref="E27:F27"/>
    <mergeCell ref="E58:F58"/>
    <mergeCell ref="A53:D53"/>
    <mergeCell ref="A54:D54"/>
    <mergeCell ref="A56:D56"/>
    <mergeCell ref="A55:D55"/>
    <mergeCell ref="A26:D26"/>
    <mergeCell ref="E26:F26"/>
    <mergeCell ref="A28:D28"/>
    <mergeCell ref="A29:D29"/>
    <mergeCell ref="A30:D30"/>
    <mergeCell ref="A31:D31"/>
    <mergeCell ref="E30:F30"/>
    <mergeCell ref="E54:F54"/>
    <mergeCell ref="A45:D45"/>
    <mergeCell ref="A22:D22"/>
    <mergeCell ref="E22:F22"/>
    <mergeCell ref="A23:D23"/>
    <mergeCell ref="E23:F23"/>
    <mergeCell ref="A9:D9"/>
    <mergeCell ref="E9:F9"/>
    <mergeCell ref="E20:F20"/>
    <mergeCell ref="A19:D19"/>
    <mergeCell ref="E19:F19"/>
    <mergeCell ref="A10:D10"/>
    <mergeCell ref="E10:F10"/>
    <mergeCell ref="A11:D11"/>
    <mergeCell ref="E11:F11"/>
    <mergeCell ref="A16:D16"/>
    <mergeCell ref="E16:F16"/>
    <mergeCell ref="A17:D17"/>
    <mergeCell ref="E17:F17"/>
    <mergeCell ref="A18:D18"/>
    <mergeCell ref="E18:F18"/>
    <mergeCell ref="A20:D20"/>
    <mergeCell ref="A21:D21"/>
    <mergeCell ref="E21:F21"/>
    <mergeCell ref="A15:D15"/>
    <mergeCell ref="E15:F15"/>
    <mergeCell ref="A5:D5"/>
    <mergeCell ref="E5:F5"/>
    <mergeCell ref="A6:D6"/>
    <mergeCell ref="E6:F6"/>
    <mergeCell ref="A7:D7"/>
    <mergeCell ref="E7:F7"/>
    <mergeCell ref="A12:D12"/>
    <mergeCell ref="E12:F12"/>
    <mergeCell ref="A13:D13"/>
    <mergeCell ref="E13:F13"/>
    <mergeCell ref="A14:D14"/>
    <mergeCell ref="E14:F14"/>
    <mergeCell ref="A8:D8"/>
    <mergeCell ref="E8:F8"/>
    <mergeCell ref="E75:F75"/>
    <mergeCell ref="E76:F76"/>
    <mergeCell ref="E77:F77"/>
    <mergeCell ref="E78:F78"/>
    <mergeCell ref="E71:F71"/>
    <mergeCell ref="E72:F72"/>
    <mergeCell ref="A64:D64"/>
    <mergeCell ref="A65:D65"/>
    <mergeCell ref="A68:D68"/>
    <mergeCell ref="A74:D74"/>
    <mergeCell ref="A75:D75"/>
    <mergeCell ref="A76:D76"/>
    <mergeCell ref="A66:D66"/>
    <mergeCell ref="A67:D67"/>
    <mergeCell ref="A70:D70"/>
    <mergeCell ref="A71:D71"/>
    <mergeCell ref="A72:D72"/>
    <mergeCell ref="A73:D73"/>
    <mergeCell ref="A33:D33"/>
    <mergeCell ref="E33:F33"/>
    <mergeCell ref="A116:D116"/>
    <mergeCell ref="E116:F116"/>
    <mergeCell ref="A90:D90"/>
    <mergeCell ref="A91:D91"/>
    <mergeCell ref="E89:F89"/>
    <mergeCell ref="A78:D78"/>
    <mergeCell ref="A87:D87"/>
    <mergeCell ref="A88:D88"/>
    <mergeCell ref="A77:D77"/>
    <mergeCell ref="E90:F90"/>
    <mergeCell ref="E91:F91"/>
    <mergeCell ref="A106:D106"/>
    <mergeCell ref="E106:F106"/>
    <mergeCell ref="A107:D107"/>
    <mergeCell ref="E107:F107"/>
    <mergeCell ref="A110:D110"/>
    <mergeCell ref="A111:D111"/>
    <mergeCell ref="E110:F110"/>
    <mergeCell ref="E97:F97"/>
    <mergeCell ref="E98:F98"/>
    <mergeCell ref="A103:D103"/>
    <mergeCell ref="A104:D104"/>
    <mergeCell ref="A105:D105"/>
    <mergeCell ref="E103:F103"/>
    <mergeCell ref="E79:F79"/>
    <mergeCell ref="E80:F80"/>
    <mergeCell ref="E81:F81"/>
    <mergeCell ref="E82:F82"/>
    <mergeCell ref="E83:F83"/>
    <mergeCell ref="E84:F84"/>
    <mergeCell ref="A69:D69"/>
    <mergeCell ref="A118:C119"/>
    <mergeCell ref="E118:G119"/>
    <mergeCell ref="A113:D113"/>
    <mergeCell ref="E113:F113"/>
    <mergeCell ref="A85:D85"/>
    <mergeCell ref="E85:F85"/>
    <mergeCell ref="A92:D92"/>
    <mergeCell ref="A93:D93"/>
    <mergeCell ref="A102:D102"/>
    <mergeCell ref="A109:D109"/>
    <mergeCell ref="A112:D112"/>
    <mergeCell ref="E92:F92"/>
    <mergeCell ref="E93:F93"/>
    <mergeCell ref="E102:F102"/>
    <mergeCell ref="E109:F109"/>
    <mergeCell ref="E112:F112"/>
    <mergeCell ref="A89:D89"/>
    <mergeCell ref="A1:G1"/>
    <mergeCell ref="A2:G2"/>
    <mergeCell ref="A3:G3"/>
    <mergeCell ref="A4:G4"/>
    <mergeCell ref="E74:F74"/>
    <mergeCell ref="E63:F63"/>
    <mergeCell ref="E64:F64"/>
    <mergeCell ref="E65:F65"/>
    <mergeCell ref="E68:F68"/>
    <mergeCell ref="E69:F69"/>
    <mergeCell ref="E73:F73"/>
    <mergeCell ref="E66:F66"/>
    <mergeCell ref="E67:F67"/>
    <mergeCell ref="E70:F70"/>
    <mergeCell ref="A58:D58"/>
    <mergeCell ref="E55:F55"/>
    <mergeCell ref="E56:F56"/>
    <mergeCell ref="E59:F59"/>
    <mergeCell ref="E60:F60"/>
    <mergeCell ref="E53:F53"/>
    <mergeCell ref="A63:D63"/>
    <mergeCell ref="A59:D59"/>
    <mergeCell ref="A24:D24"/>
    <mergeCell ref="E24:F24"/>
    <mergeCell ref="A100:D100"/>
    <mergeCell ref="E100:F100"/>
    <mergeCell ref="A114:D114"/>
    <mergeCell ref="E114:F114"/>
    <mergeCell ref="A115:D115"/>
    <mergeCell ref="E115:F115"/>
    <mergeCell ref="E86:F86"/>
    <mergeCell ref="E87:F87"/>
    <mergeCell ref="E88:F88"/>
    <mergeCell ref="E104:F104"/>
    <mergeCell ref="E105:F105"/>
    <mergeCell ref="A99:D99"/>
    <mergeCell ref="A101:D101"/>
    <mergeCell ref="E99:F99"/>
    <mergeCell ref="E101:F101"/>
    <mergeCell ref="E111:F111"/>
    <mergeCell ref="A108:D108"/>
    <mergeCell ref="E108:F108"/>
    <mergeCell ref="A86:D86"/>
    <mergeCell ref="A94:D94"/>
    <mergeCell ref="A95:D95"/>
    <mergeCell ref="E94:F94"/>
    <mergeCell ref="E95:F95"/>
    <mergeCell ref="E96:F96"/>
    <mergeCell ref="A34:D34"/>
    <mergeCell ref="E34:F34"/>
    <mergeCell ref="A41:D41"/>
    <mergeCell ref="A42:D42"/>
    <mergeCell ref="A43:D43"/>
    <mergeCell ref="E41:F41"/>
    <mergeCell ref="E42:F42"/>
    <mergeCell ref="E43:F43"/>
    <mergeCell ref="E39:F39"/>
    <mergeCell ref="E40:F40"/>
  </mergeCells>
  <pageMargins left="0.62992125984251968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workbookViewId="0">
      <selection activeCell="I2" sqref="I2"/>
    </sheetView>
  </sheetViews>
  <sheetFormatPr defaultRowHeight="14.4"/>
  <sheetData>
    <row r="1" spans="1:9">
      <c r="A1" s="137" t="s">
        <v>47</v>
      </c>
      <c r="B1" s="137"/>
      <c r="C1" s="137"/>
      <c r="D1" s="137"/>
      <c r="E1" s="137"/>
      <c r="F1" s="137"/>
      <c r="G1" s="1"/>
      <c r="H1" s="1"/>
      <c r="I1" s="1"/>
    </row>
    <row r="2" spans="1:9" ht="46.8">
      <c r="A2" s="138" t="s">
        <v>0</v>
      </c>
      <c r="B2" s="138"/>
      <c r="C2" s="138"/>
      <c r="D2" s="138"/>
      <c r="E2" s="139" t="s">
        <v>1</v>
      </c>
      <c r="F2" s="139"/>
      <c r="G2" s="44" t="s">
        <v>50</v>
      </c>
      <c r="H2" s="1"/>
      <c r="I2" s="1" t="s">
        <v>134</v>
      </c>
    </row>
    <row r="3" spans="1:9">
      <c r="A3" s="140" t="s">
        <v>2</v>
      </c>
      <c r="B3" s="140"/>
      <c r="C3" s="140"/>
      <c r="D3" s="140"/>
      <c r="E3" s="141" t="s">
        <v>3</v>
      </c>
      <c r="F3" s="141"/>
      <c r="G3" s="29">
        <f>G6-G5</f>
        <v>243883.59999999998</v>
      </c>
      <c r="H3" s="1">
        <f ca="1">+H3:H3:H62</f>
        <v>0</v>
      </c>
      <c r="I3" s="1"/>
    </row>
    <row r="4" spans="1:9">
      <c r="A4" s="140" t="s">
        <v>4</v>
      </c>
      <c r="B4" s="140"/>
      <c r="C4" s="140"/>
      <c r="D4" s="140"/>
      <c r="E4" s="141">
        <v>21</v>
      </c>
      <c r="F4" s="141"/>
      <c r="G4" s="25"/>
      <c r="H4" s="1"/>
      <c r="I4" s="1"/>
    </row>
    <row r="5" spans="1:9">
      <c r="A5" s="140" t="s">
        <v>5</v>
      </c>
      <c r="B5" s="140"/>
      <c r="C5" s="140"/>
      <c r="D5" s="140"/>
      <c r="E5" s="141">
        <v>3192</v>
      </c>
      <c r="F5" s="141"/>
      <c r="G5" s="25"/>
      <c r="H5" s="1"/>
      <c r="I5" s="1"/>
    </row>
    <row r="6" spans="1:9">
      <c r="A6" s="141" t="s">
        <v>100</v>
      </c>
      <c r="B6" s="151"/>
      <c r="C6" s="151"/>
      <c r="D6" s="151"/>
      <c r="E6" s="141"/>
      <c r="F6" s="141"/>
      <c r="G6" s="25">
        <f>G8+G18+G25+G37+G49+G57+G72+G85+G43</f>
        <v>243883.59999999998</v>
      </c>
      <c r="H6" s="1"/>
      <c r="I6" s="1"/>
    </row>
    <row r="7" spans="1:9" ht="16.2">
      <c r="A7" s="152" t="s">
        <v>6</v>
      </c>
      <c r="B7" s="152"/>
      <c r="C7" s="152"/>
      <c r="D7" s="152"/>
      <c r="E7" s="153">
        <v>1</v>
      </c>
      <c r="F7" s="153"/>
      <c r="G7" s="25"/>
      <c r="H7" s="1"/>
      <c r="I7" s="1"/>
    </row>
    <row r="8" spans="1:9">
      <c r="A8" s="140" t="s">
        <v>7</v>
      </c>
      <c r="B8" s="140"/>
      <c r="C8" s="140"/>
      <c r="D8" s="140"/>
      <c r="E8" s="141"/>
      <c r="F8" s="141"/>
      <c r="G8" s="29">
        <f t="shared" ref="G8" si="0">G9+G10</f>
        <v>10611.2</v>
      </c>
      <c r="H8" s="1"/>
      <c r="I8" s="1"/>
    </row>
    <row r="9" spans="1:9">
      <c r="A9" s="140" t="s">
        <v>8</v>
      </c>
      <c r="B9" s="140"/>
      <c r="C9" s="140"/>
      <c r="D9" s="140"/>
      <c r="E9" s="141">
        <v>1</v>
      </c>
      <c r="F9" s="141"/>
      <c r="G9" s="27">
        <f>G11-G10</f>
        <v>10378.200000000001</v>
      </c>
      <c r="H9" s="1"/>
      <c r="I9" s="1"/>
    </row>
    <row r="10" spans="1:9">
      <c r="A10" s="140" t="s">
        <v>48</v>
      </c>
      <c r="B10" s="140"/>
      <c r="C10" s="140"/>
      <c r="D10" s="140"/>
      <c r="E10" s="141">
        <v>2</v>
      </c>
      <c r="F10" s="141"/>
      <c r="G10" s="27">
        <v>233</v>
      </c>
      <c r="H10" s="1"/>
      <c r="I10" s="1"/>
    </row>
    <row r="11" spans="1:9">
      <c r="A11" s="140" t="s">
        <v>9</v>
      </c>
      <c r="B11" s="140"/>
      <c r="C11" s="140"/>
      <c r="D11" s="140"/>
      <c r="E11" s="141"/>
      <c r="F11" s="141"/>
      <c r="G11" s="29">
        <f>G12+G13+G14+G15</f>
        <v>10611.2</v>
      </c>
      <c r="H11" s="1"/>
      <c r="I11" s="1"/>
    </row>
    <row r="12" spans="1:9">
      <c r="A12" s="140" t="s">
        <v>10</v>
      </c>
      <c r="B12" s="140"/>
      <c r="C12" s="140"/>
      <c r="D12" s="140"/>
      <c r="E12" s="154">
        <v>301</v>
      </c>
      <c r="F12" s="154"/>
      <c r="G12" s="25">
        <v>5291.6</v>
      </c>
      <c r="H12" s="43">
        <v>66.599999999999994</v>
      </c>
      <c r="I12" s="43"/>
    </row>
    <row r="13" spans="1:9">
      <c r="A13" s="140" t="s">
        <v>11</v>
      </c>
      <c r="B13" s="140"/>
      <c r="C13" s="140"/>
      <c r="D13" s="140"/>
      <c r="E13" s="151">
        <v>302</v>
      </c>
      <c r="F13" s="151"/>
      <c r="G13" s="25">
        <v>1305.9000000000001</v>
      </c>
      <c r="H13" s="1">
        <v>-1570.1</v>
      </c>
      <c r="I13" s="1"/>
    </row>
    <row r="14" spans="1:9">
      <c r="A14" s="140" t="s">
        <v>12</v>
      </c>
      <c r="B14" s="140"/>
      <c r="C14" s="140"/>
      <c r="D14" s="140"/>
      <c r="E14" s="151">
        <v>501</v>
      </c>
      <c r="F14" s="151"/>
      <c r="G14" s="25">
        <v>1913.7</v>
      </c>
      <c r="H14" s="1"/>
      <c r="I14" s="1"/>
    </row>
    <row r="15" spans="1:9">
      <c r="A15" s="140" t="s">
        <v>13</v>
      </c>
      <c r="B15" s="140"/>
      <c r="C15" s="140"/>
      <c r="D15" s="140"/>
      <c r="E15" s="151">
        <v>802</v>
      </c>
      <c r="F15" s="151"/>
      <c r="G15" s="25">
        <v>2100</v>
      </c>
      <c r="H15" s="1">
        <v>25</v>
      </c>
      <c r="I15" s="1"/>
    </row>
    <row r="16" spans="1:9">
      <c r="A16" s="140"/>
      <c r="B16" s="140"/>
      <c r="C16" s="140"/>
      <c r="D16" s="140"/>
      <c r="E16" s="141"/>
      <c r="F16" s="151"/>
      <c r="G16" s="25"/>
      <c r="H16" s="1"/>
      <c r="I16" s="1"/>
    </row>
    <row r="17" spans="1:9" ht="16.2">
      <c r="A17" s="152" t="s">
        <v>14</v>
      </c>
      <c r="B17" s="152"/>
      <c r="C17" s="152"/>
      <c r="D17" s="152"/>
      <c r="E17" s="141">
        <v>2</v>
      </c>
      <c r="F17" s="141"/>
      <c r="G17" s="25"/>
      <c r="H17" s="1"/>
      <c r="I17" s="1"/>
    </row>
    <row r="18" spans="1:9">
      <c r="A18" s="140" t="s">
        <v>7</v>
      </c>
      <c r="B18" s="140"/>
      <c r="C18" s="140"/>
      <c r="D18" s="140"/>
      <c r="E18" s="141"/>
      <c r="F18" s="141"/>
      <c r="G18" s="29">
        <f>G19</f>
        <v>500</v>
      </c>
      <c r="H18" s="1"/>
      <c r="I18" s="1"/>
    </row>
    <row r="19" spans="1:9">
      <c r="A19" s="140" t="s">
        <v>8</v>
      </c>
      <c r="B19" s="140"/>
      <c r="C19" s="140"/>
      <c r="D19" s="140"/>
      <c r="E19" s="141">
        <v>1</v>
      </c>
      <c r="F19" s="141"/>
      <c r="G19" s="25">
        <f>G21-G20</f>
        <v>500</v>
      </c>
      <c r="H19" s="1"/>
      <c r="I19" s="1"/>
    </row>
    <row r="20" spans="1:9">
      <c r="A20" s="140" t="s">
        <v>48</v>
      </c>
      <c r="B20" s="140"/>
      <c r="C20" s="140"/>
      <c r="D20" s="140"/>
      <c r="E20" s="141">
        <v>2</v>
      </c>
      <c r="F20" s="141"/>
      <c r="G20" s="25">
        <v>0</v>
      </c>
      <c r="H20" s="1"/>
      <c r="I20" s="1"/>
    </row>
    <row r="21" spans="1:9">
      <c r="A21" s="140" t="s">
        <v>9</v>
      </c>
      <c r="B21" s="140"/>
      <c r="C21" s="140"/>
      <c r="D21" s="140"/>
      <c r="E21" s="141"/>
      <c r="F21" s="141"/>
      <c r="G21" s="25">
        <f>G22</f>
        <v>500</v>
      </c>
      <c r="H21" s="1"/>
      <c r="I21" s="1"/>
    </row>
    <row r="22" spans="1:9">
      <c r="A22" s="140" t="s">
        <v>15</v>
      </c>
      <c r="B22" s="140"/>
      <c r="C22" s="140"/>
      <c r="D22" s="140"/>
      <c r="E22" s="151" t="s">
        <v>113</v>
      </c>
      <c r="F22" s="151"/>
      <c r="G22" s="25">
        <v>500</v>
      </c>
      <c r="H22" s="1"/>
      <c r="I22" s="1"/>
    </row>
    <row r="23" spans="1:9">
      <c r="A23" s="151"/>
      <c r="B23" s="151"/>
      <c r="C23" s="151"/>
      <c r="D23" s="151"/>
      <c r="E23" s="141"/>
      <c r="F23" s="141"/>
      <c r="G23" s="25"/>
      <c r="H23" s="1"/>
      <c r="I23" s="1"/>
    </row>
    <row r="24" spans="1:9" ht="16.2">
      <c r="A24" s="152" t="s">
        <v>16</v>
      </c>
      <c r="B24" s="155"/>
      <c r="C24" s="155"/>
      <c r="D24" s="155"/>
      <c r="E24" s="141">
        <v>4</v>
      </c>
      <c r="F24" s="141"/>
      <c r="G24" s="25"/>
      <c r="H24" s="1"/>
      <c r="I24" s="1"/>
    </row>
    <row r="25" spans="1:9" ht="15.6">
      <c r="A25" s="155" t="s">
        <v>7</v>
      </c>
      <c r="B25" s="155"/>
      <c r="C25" s="155"/>
      <c r="D25" s="155"/>
      <c r="E25" s="141"/>
      <c r="F25" s="151"/>
      <c r="G25" s="29">
        <f t="shared" ref="G25" si="1">G26+G27</f>
        <v>16543.3</v>
      </c>
      <c r="H25" s="1"/>
      <c r="I25" s="1"/>
    </row>
    <row r="26" spans="1:9" ht="15.6">
      <c r="A26" s="155" t="s">
        <v>8</v>
      </c>
      <c r="B26" s="155"/>
      <c r="C26" s="155"/>
      <c r="D26" s="155"/>
      <c r="E26" s="141">
        <v>1</v>
      </c>
      <c r="F26" s="151"/>
      <c r="G26" s="27">
        <f>G28-G27</f>
        <v>16543.3</v>
      </c>
      <c r="H26" s="1"/>
      <c r="I26" s="1"/>
    </row>
    <row r="27" spans="1:9" ht="15.6">
      <c r="A27" s="155" t="s">
        <v>49</v>
      </c>
      <c r="B27" s="155"/>
      <c r="C27" s="155"/>
      <c r="D27" s="155"/>
      <c r="E27" s="141">
        <v>2</v>
      </c>
      <c r="F27" s="141"/>
      <c r="G27" s="25">
        <v>0</v>
      </c>
      <c r="H27" s="1"/>
      <c r="I27" s="1"/>
    </row>
    <row r="28" spans="1:9">
      <c r="A28" s="140" t="s">
        <v>9</v>
      </c>
      <c r="B28" s="140"/>
      <c r="C28" s="140"/>
      <c r="D28" s="140"/>
      <c r="E28" s="141"/>
      <c r="F28" s="141"/>
      <c r="G28" s="29">
        <f>G29+G30+G31+G32+G33+G34+G35</f>
        <v>16543.3</v>
      </c>
      <c r="H28" s="1"/>
      <c r="I28" s="1"/>
    </row>
    <row r="29" spans="1:9">
      <c r="A29" s="140" t="s">
        <v>17</v>
      </c>
      <c r="B29" s="140"/>
      <c r="C29" s="140"/>
      <c r="D29" s="140"/>
      <c r="E29" s="151" t="s">
        <v>102</v>
      </c>
      <c r="F29" s="151"/>
      <c r="G29" s="25">
        <v>764</v>
      </c>
      <c r="H29" s="1"/>
      <c r="I29" s="1"/>
    </row>
    <row r="30" spans="1:9">
      <c r="A30" s="157" t="s">
        <v>96</v>
      </c>
      <c r="B30" s="158"/>
      <c r="C30" s="158"/>
      <c r="D30" s="158"/>
      <c r="E30" s="159" t="s">
        <v>103</v>
      </c>
      <c r="F30" s="159"/>
      <c r="G30" s="25">
        <v>375</v>
      </c>
      <c r="H30" s="1"/>
      <c r="I30" s="1"/>
    </row>
    <row r="31" spans="1:9">
      <c r="A31" s="157" t="s">
        <v>97</v>
      </c>
      <c r="B31" s="157"/>
      <c r="C31" s="157"/>
      <c r="D31" s="157"/>
      <c r="E31" s="159" t="s">
        <v>104</v>
      </c>
      <c r="F31" s="159"/>
      <c r="G31" s="25">
        <v>862</v>
      </c>
      <c r="H31" s="1"/>
      <c r="I31" s="1"/>
    </row>
    <row r="32" spans="1:9">
      <c r="A32" s="156" t="s">
        <v>18</v>
      </c>
      <c r="B32" s="156"/>
      <c r="C32" s="156"/>
      <c r="D32" s="156"/>
      <c r="E32" s="151" t="s">
        <v>105</v>
      </c>
      <c r="F32" s="151"/>
      <c r="G32" s="25">
        <v>715</v>
      </c>
      <c r="H32" s="1"/>
      <c r="I32" s="1"/>
    </row>
    <row r="33" spans="1:9">
      <c r="A33" s="156" t="s">
        <v>19</v>
      </c>
      <c r="B33" s="156"/>
      <c r="C33" s="156"/>
      <c r="D33" s="156"/>
      <c r="E33" s="151" t="s">
        <v>107</v>
      </c>
      <c r="F33" s="151"/>
      <c r="G33" s="25">
        <v>13041.9</v>
      </c>
      <c r="H33" s="1"/>
      <c r="I33" s="1"/>
    </row>
    <row r="34" spans="1:9">
      <c r="A34" s="156" t="s">
        <v>20</v>
      </c>
      <c r="B34" s="156"/>
      <c r="C34" s="156"/>
      <c r="D34" s="156"/>
      <c r="E34" s="151" t="s">
        <v>108</v>
      </c>
      <c r="F34" s="151"/>
      <c r="G34" s="25">
        <v>285.39999999999998</v>
      </c>
      <c r="H34" s="43">
        <v>-66.599999999999994</v>
      </c>
      <c r="I34" s="43"/>
    </row>
    <row r="35" spans="1:9">
      <c r="A35" s="156" t="s">
        <v>101</v>
      </c>
      <c r="B35" s="156"/>
      <c r="C35" s="156"/>
      <c r="D35" s="156"/>
      <c r="E35" s="151" t="s">
        <v>109</v>
      </c>
      <c r="F35" s="151"/>
      <c r="G35" s="25">
        <v>500</v>
      </c>
      <c r="H35" s="1">
        <v>-1000</v>
      </c>
      <c r="I35" s="1"/>
    </row>
    <row r="36" spans="1:9">
      <c r="A36" s="160" t="s">
        <v>95</v>
      </c>
      <c r="B36" s="156"/>
      <c r="C36" s="156"/>
      <c r="D36" s="156"/>
      <c r="E36" s="141">
        <v>5</v>
      </c>
      <c r="F36" s="141"/>
      <c r="G36" s="25"/>
      <c r="H36" s="1"/>
      <c r="I36" s="1"/>
    </row>
    <row r="37" spans="1:9" ht="15.6">
      <c r="A37" s="155" t="s">
        <v>7</v>
      </c>
      <c r="B37" s="155"/>
      <c r="C37" s="155"/>
      <c r="D37" s="155"/>
      <c r="E37" s="141"/>
      <c r="F37" s="141"/>
      <c r="G37" s="27">
        <f>G38</f>
        <v>372</v>
      </c>
      <c r="H37" s="1"/>
      <c r="I37" s="1"/>
    </row>
    <row r="38" spans="1:9" ht="15.6">
      <c r="A38" s="155" t="s">
        <v>8</v>
      </c>
      <c r="B38" s="155"/>
      <c r="C38" s="155"/>
      <c r="D38" s="155"/>
      <c r="E38" s="141">
        <v>1</v>
      </c>
      <c r="F38" s="141"/>
      <c r="G38" s="27">
        <f>G40</f>
        <v>372</v>
      </c>
      <c r="H38" s="1"/>
      <c r="I38" s="1"/>
    </row>
    <row r="39" spans="1:9" ht="15.6">
      <c r="A39" s="155" t="s">
        <v>49</v>
      </c>
      <c r="B39" s="155"/>
      <c r="C39" s="155"/>
      <c r="D39" s="155"/>
      <c r="E39" s="141">
        <v>2</v>
      </c>
      <c r="F39" s="141"/>
      <c r="G39" s="25"/>
      <c r="H39" s="1"/>
      <c r="I39" s="1"/>
    </row>
    <row r="40" spans="1:9">
      <c r="A40" s="140" t="s">
        <v>9</v>
      </c>
      <c r="B40" s="140"/>
      <c r="C40" s="140"/>
      <c r="D40" s="140"/>
      <c r="E40" s="141"/>
      <c r="F40" s="141"/>
      <c r="G40" s="25">
        <f>G41</f>
        <v>372</v>
      </c>
      <c r="H40" s="1"/>
      <c r="I40" s="1"/>
    </row>
    <row r="41" spans="1:9">
      <c r="A41" s="156" t="s">
        <v>98</v>
      </c>
      <c r="B41" s="156"/>
      <c r="C41" s="156"/>
      <c r="D41" s="156"/>
      <c r="E41" s="151" t="s">
        <v>110</v>
      </c>
      <c r="F41" s="151"/>
      <c r="G41" s="25">
        <v>372</v>
      </c>
      <c r="H41" s="1"/>
      <c r="I41" s="1"/>
    </row>
    <row r="42" spans="1:9">
      <c r="A42" s="160" t="s">
        <v>114</v>
      </c>
      <c r="B42" s="156"/>
      <c r="C42" s="156"/>
      <c r="D42" s="156"/>
      <c r="E42" s="141">
        <v>6</v>
      </c>
      <c r="F42" s="141"/>
      <c r="G42" s="25"/>
      <c r="H42" s="1"/>
      <c r="I42" s="1"/>
    </row>
    <row r="43" spans="1:9" ht="15.6">
      <c r="A43" s="155" t="s">
        <v>7</v>
      </c>
      <c r="B43" s="155"/>
      <c r="C43" s="155"/>
      <c r="D43" s="155"/>
      <c r="E43" s="141"/>
      <c r="F43" s="141"/>
      <c r="G43" s="27">
        <f>G44</f>
        <v>400</v>
      </c>
      <c r="H43" s="1"/>
      <c r="I43" s="1"/>
    </row>
    <row r="44" spans="1:9" ht="15.6">
      <c r="A44" s="155" t="s">
        <v>8</v>
      </c>
      <c r="B44" s="155"/>
      <c r="C44" s="155"/>
      <c r="D44" s="155"/>
      <c r="E44" s="141">
        <v>1</v>
      </c>
      <c r="F44" s="141"/>
      <c r="G44" s="27">
        <f>G46</f>
        <v>400</v>
      </c>
      <c r="H44" s="1"/>
      <c r="I44" s="1"/>
    </row>
    <row r="45" spans="1:9" ht="15.6">
      <c r="A45" s="155" t="s">
        <v>49</v>
      </c>
      <c r="B45" s="155"/>
      <c r="C45" s="155"/>
      <c r="D45" s="155"/>
      <c r="E45" s="141">
        <v>2</v>
      </c>
      <c r="F45" s="141"/>
      <c r="G45" s="25"/>
      <c r="H45" s="1"/>
      <c r="I45" s="1"/>
    </row>
    <row r="46" spans="1:9">
      <c r="A46" s="140" t="s">
        <v>9</v>
      </c>
      <c r="B46" s="140"/>
      <c r="C46" s="140"/>
      <c r="D46" s="140"/>
      <c r="E46" s="141"/>
      <c r="F46" s="141"/>
      <c r="G46" s="25">
        <f>G47</f>
        <v>400</v>
      </c>
      <c r="H46" s="1"/>
      <c r="I46" s="1"/>
    </row>
    <row r="47" spans="1:9">
      <c r="A47" s="156" t="s">
        <v>115</v>
      </c>
      <c r="B47" s="156"/>
      <c r="C47" s="156"/>
      <c r="D47" s="156"/>
      <c r="E47" s="151" t="s">
        <v>106</v>
      </c>
      <c r="F47" s="151"/>
      <c r="G47" s="25">
        <v>400</v>
      </c>
      <c r="H47" s="1"/>
      <c r="I47" s="1"/>
    </row>
    <row r="48" spans="1:9" ht="16.2">
      <c r="A48" s="152" t="s">
        <v>21</v>
      </c>
      <c r="B48" s="152"/>
      <c r="C48" s="152"/>
      <c r="D48" s="152"/>
      <c r="E48" s="153">
        <v>7</v>
      </c>
      <c r="F48" s="153"/>
      <c r="G48" s="25"/>
      <c r="H48" s="1"/>
      <c r="I48" s="1"/>
    </row>
    <row r="49" spans="1:9" ht="15.6">
      <c r="A49" s="155" t="s">
        <v>7</v>
      </c>
      <c r="B49" s="155"/>
      <c r="C49" s="155"/>
      <c r="D49" s="155"/>
      <c r="E49" s="141"/>
      <c r="F49" s="151"/>
      <c r="G49" s="29">
        <f>G50+G51</f>
        <v>7210</v>
      </c>
      <c r="H49" s="1"/>
      <c r="I49" s="1"/>
    </row>
    <row r="50" spans="1:9" ht="15.6">
      <c r="A50" s="155" t="s">
        <v>8</v>
      </c>
      <c r="B50" s="155"/>
      <c r="C50" s="155"/>
      <c r="D50" s="155"/>
      <c r="E50" s="141">
        <v>1</v>
      </c>
      <c r="F50" s="151"/>
      <c r="G50" s="25">
        <f>G52</f>
        <v>7210</v>
      </c>
      <c r="H50" s="1"/>
      <c r="I50" s="1"/>
    </row>
    <row r="51" spans="1:9" ht="15.6">
      <c r="A51" s="155" t="s">
        <v>49</v>
      </c>
      <c r="B51" s="155"/>
      <c r="C51" s="155"/>
      <c r="D51" s="155"/>
      <c r="E51" s="141">
        <v>2</v>
      </c>
      <c r="F51" s="151"/>
      <c r="G51" s="25">
        <v>0</v>
      </c>
      <c r="H51" s="1"/>
      <c r="I51" s="1"/>
    </row>
    <row r="52" spans="1:9" ht="15.6">
      <c r="A52" s="155" t="s">
        <v>9</v>
      </c>
      <c r="B52" s="155"/>
      <c r="C52" s="155"/>
      <c r="D52" s="155"/>
      <c r="E52" s="141"/>
      <c r="F52" s="151"/>
      <c r="G52" s="21">
        <f>G53+G54+G55</f>
        <v>7210</v>
      </c>
      <c r="H52" s="1"/>
      <c r="I52" s="1"/>
    </row>
    <row r="53" spans="1:9" ht="15.6">
      <c r="A53" s="162" t="s">
        <v>99</v>
      </c>
      <c r="B53" s="162"/>
      <c r="C53" s="162"/>
      <c r="D53" s="162"/>
      <c r="E53" s="151" t="s">
        <v>111</v>
      </c>
      <c r="F53" s="151"/>
      <c r="G53" s="21">
        <v>200</v>
      </c>
      <c r="H53" s="1"/>
      <c r="I53" s="1"/>
    </row>
    <row r="54" spans="1:9" ht="15.6">
      <c r="A54" s="163" t="s">
        <v>22</v>
      </c>
      <c r="B54" s="163"/>
      <c r="C54" s="163"/>
      <c r="D54" s="163"/>
      <c r="E54" s="151" t="s">
        <v>112</v>
      </c>
      <c r="F54" s="151"/>
      <c r="G54" s="25">
        <v>7000</v>
      </c>
      <c r="H54" s="1"/>
      <c r="I54" s="1"/>
    </row>
    <row r="55" spans="1:9" s="1" customFormat="1" ht="15.6">
      <c r="A55" s="164"/>
      <c r="B55" s="165"/>
      <c r="C55" s="165"/>
      <c r="D55" s="166"/>
      <c r="E55" s="145"/>
      <c r="F55" s="146"/>
      <c r="G55" s="45">
        <v>10</v>
      </c>
      <c r="H55" s="1">
        <v>10</v>
      </c>
    </row>
    <row r="56" spans="1:9" ht="16.2">
      <c r="A56" s="152" t="s">
        <v>23</v>
      </c>
      <c r="B56" s="140"/>
      <c r="C56" s="140"/>
      <c r="D56" s="140"/>
      <c r="E56" s="141">
        <v>8</v>
      </c>
      <c r="F56" s="151"/>
      <c r="G56" s="25"/>
      <c r="H56" s="1"/>
      <c r="I56" s="1"/>
    </row>
    <row r="57" spans="1:9" ht="15.6">
      <c r="A57" s="155" t="s">
        <v>7</v>
      </c>
      <c r="B57" s="155"/>
      <c r="C57" s="155"/>
      <c r="D57" s="155"/>
      <c r="E57" s="161"/>
      <c r="F57" s="161"/>
      <c r="G57" s="29">
        <f>G58+G59</f>
        <v>4202.7000000000007</v>
      </c>
      <c r="H57" s="1"/>
      <c r="I57" s="1"/>
    </row>
    <row r="58" spans="1:9" ht="15.6">
      <c r="A58" s="155" t="s">
        <v>8</v>
      </c>
      <c r="B58" s="155"/>
      <c r="C58" s="155"/>
      <c r="D58" s="155"/>
      <c r="E58" s="141">
        <v>1</v>
      </c>
      <c r="F58" s="141"/>
      <c r="G58" s="27">
        <f>G60-G59</f>
        <v>4142.7000000000007</v>
      </c>
      <c r="H58" s="1"/>
      <c r="I58" s="1"/>
    </row>
    <row r="59" spans="1:9" ht="15.6">
      <c r="A59" s="155" t="s">
        <v>49</v>
      </c>
      <c r="B59" s="155"/>
      <c r="C59" s="155"/>
      <c r="D59" s="155"/>
      <c r="E59" s="141">
        <v>2</v>
      </c>
      <c r="F59" s="141"/>
      <c r="G59" s="27">
        <v>60</v>
      </c>
      <c r="H59" s="1"/>
      <c r="I59" s="1"/>
    </row>
    <row r="60" spans="1:9" ht="15.6">
      <c r="A60" s="155" t="s">
        <v>9</v>
      </c>
      <c r="B60" s="155"/>
      <c r="C60" s="155"/>
      <c r="D60" s="155"/>
      <c r="E60" s="161"/>
      <c r="F60" s="161"/>
      <c r="G60" s="29">
        <f>G61+G62+G65+G66+G70</f>
        <v>4202.7000000000007</v>
      </c>
      <c r="H60" s="1"/>
      <c r="I60" s="1"/>
    </row>
    <row r="61" spans="1:9" ht="15.6">
      <c r="A61" s="155" t="s">
        <v>24</v>
      </c>
      <c r="B61" s="155"/>
      <c r="C61" s="155"/>
      <c r="D61" s="155"/>
      <c r="E61" s="151" t="s">
        <v>116</v>
      </c>
      <c r="F61" s="151"/>
      <c r="G61" s="27">
        <v>310</v>
      </c>
      <c r="H61" s="1"/>
      <c r="I61" s="1"/>
    </row>
    <row r="62" spans="1:9" ht="15.6">
      <c r="A62" s="155" t="s">
        <v>25</v>
      </c>
      <c r="B62" s="155"/>
      <c r="C62" s="155"/>
      <c r="D62" s="155"/>
      <c r="E62" s="151" t="s">
        <v>117</v>
      </c>
      <c r="F62" s="151"/>
      <c r="G62" s="27">
        <f>G63+G64</f>
        <v>1257.4000000000001</v>
      </c>
      <c r="H62" s="1">
        <v>51.4</v>
      </c>
      <c r="I62" s="1"/>
    </row>
    <row r="63" spans="1:9" ht="15.6">
      <c r="A63" s="167" t="s">
        <v>82</v>
      </c>
      <c r="B63" s="155"/>
      <c r="C63" s="155"/>
      <c r="D63" s="155"/>
      <c r="E63" s="151" t="s">
        <v>81</v>
      </c>
      <c r="F63" s="151"/>
      <c r="G63" s="25">
        <v>951.4</v>
      </c>
      <c r="H63" s="1">
        <v>51.4</v>
      </c>
      <c r="I63" s="1"/>
    </row>
    <row r="64" spans="1:9" ht="15.6">
      <c r="A64" s="167" t="s">
        <v>91</v>
      </c>
      <c r="B64" s="167"/>
      <c r="C64" s="167"/>
      <c r="D64" s="167"/>
      <c r="E64" s="151" t="s">
        <v>92</v>
      </c>
      <c r="F64" s="151"/>
      <c r="G64" s="25">
        <v>306</v>
      </c>
      <c r="H64" s="1"/>
      <c r="I64" s="1"/>
    </row>
    <row r="65" spans="1:9" ht="15.6">
      <c r="A65" s="155" t="s">
        <v>26</v>
      </c>
      <c r="B65" s="155"/>
      <c r="C65" s="155"/>
      <c r="D65" s="155"/>
      <c r="E65" s="141">
        <v>8601</v>
      </c>
      <c r="F65" s="141"/>
      <c r="G65" s="27">
        <v>160</v>
      </c>
      <c r="H65" s="1"/>
      <c r="I65" s="1"/>
    </row>
    <row r="66" spans="1:9" ht="15.6">
      <c r="A66" s="155" t="s">
        <v>27</v>
      </c>
      <c r="B66" s="155"/>
      <c r="C66" s="155"/>
      <c r="D66" s="155"/>
      <c r="E66" s="141">
        <v>8602</v>
      </c>
      <c r="F66" s="141"/>
      <c r="G66" s="27">
        <f>G67+G68+G69</f>
        <v>2190.3000000000002</v>
      </c>
      <c r="H66" s="1"/>
      <c r="I66" s="1"/>
    </row>
    <row r="67" spans="1:9" ht="15.6">
      <c r="A67" s="167" t="s">
        <v>87</v>
      </c>
      <c r="B67" s="167"/>
      <c r="C67" s="167"/>
      <c r="D67" s="167"/>
      <c r="E67" s="151"/>
      <c r="F67" s="151"/>
      <c r="G67" s="25">
        <v>1026.5999999999999</v>
      </c>
      <c r="H67" s="1">
        <v>193.6</v>
      </c>
      <c r="I67" s="43"/>
    </row>
    <row r="68" spans="1:9" ht="15.6">
      <c r="A68" s="167" t="s">
        <v>93</v>
      </c>
      <c r="B68" s="167"/>
      <c r="C68" s="167"/>
      <c r="D68" s="167"/>
      <c r="E68" s="151"/>
      <c r="F68" s="151"/>
      <c r="G68" s="25">
        <v>263.7</v>
      </c>
      <c r="H68" s="1">
        <v>-1481.3</v>
      </c>
      <c r="I68" s="1">
        <v>1500</v>
      </c>
    </row>
    <row r="69" spans="1:9" ht="15.6">
      <c r="A69" s="167" t="s">
        <v>94</v>
      </c>
      <c r="B69" s="167"/>
      <c r="C69" s="167"/>
      <c r="D69" s="167"/>
      <c r="E69" s="151"/>
      <c r="F69" s="151"/>
      <c r="G69" s="25">
        <v>900</v>
      </c>
      <c r="H69" s="1"/>
      <c r="I69" s="1"/>
    </row>
    <row r="70" spans="1:9" ht="15.6">
      <c r="A70" s="155" t="s">
        <v>28</v>
      </c>
      <c r="B70" s="155"/>
      <c r="C70" s="155"/>
      <c r="D70" s="155"/>
      <c r="E70" s="141">
        <v>8603</v>
      </c>
      <c r="F70" s="141"/>
      <c r="G70" s="27">
        <v>285</v>
      </c>
      <c r="H70" s="1"/>
      <c r="I70" s="1"/>
    </row>
    <row r="71" spans="1:9" ht="16.2">
      <c r="A71" s="152" t="s">
        <v>29</v>
      </c>
      <c r="B71" s="152"/>
      <c r="C71" s="152"/>
      <c r="D71" s="152"/>
      <c r="E71" s="141">
        <v>9</v>
      </c>
      <c r="F71" s="141"/>
      <c r="G71" s="25"/>
      <c r="H71" s="1"/>
      <c r="I71" s="1"/>
    </row>
    <row r="72" spans="1:9" ht="15.6">
      <c r="A72" s="155" t="s">
        <v>7</v>
      </c>
      <c r="B72" s="155"/>
      <c r="C72" s="155"/>
      <c r="D72" s="155"/>
      <c r="E72" s="141"/>
      <c r="F72" s="151"/>
      <c r="G72" s="27">
        <f>G73+G74</f>
        <v>171509.1</v>
      </c>
      <c r="H72" s="1"/>
      <c r="I72" s="1"/>
    </row>
    <row r="73" spans="1:9" ht="15.6">
      <c r="A73" s="155" t="s">
        <v>8</v>
      </c>
      <c r="B73" s="155"/>
      <c r="C73" s="155"/>
      <c r="D73" s="155"/>
      <c r="E73" s="141">
        <v>1</v>
      </c>
      <c r="F73" s="151"/>
      <c r="G73" s="27">
        <f>G75-G74</f>
        <v>168657.1</v>
      </c>
      <c r="H73" s="1"/>
      <c r="I73" s="1"/>
    </row>
    <row r="74" spans="1:9" ht="15.6">
      <c r="A74" s="155" t="s">
        <v>49</v>
      </c>
      <c r="B74" s="155"/>
      <c r="C74" s="155"/>
      <c r="D74" s="155"/>
      <c r="E74" s="141">
        <v>2</v>
      </c>
      <c r="F74" s="151"/>
      <c r="G74" s="27">
        <v>2852</v>
      </c>
      <c r="H74" s="1"/>
      <c r="I74" s="1"/>
    </row>
    <row r="75" spans="1:9" ht="15.6">
      <c r="A75" s="155" t="s">
        <v>9</v>
      </c>
      <c r="B75" s="155"/>
      <c r="C75" s="155"/>
      <c r="D75" s="155"/>
      <c r="E75" s="141"/>
      <c r="F75" s="151"/>
      <c r="G75" s="27">
        <f>G76+G77+G78+G79+G80+G81+G82+G83</f>
        <v>171509.1</v>
      </c>
      <c r="H75" s="1"/>
      <c r="I75" s="1"/>
    </row>
    <row r="76" spans="1:9" ht="15.6">
      <c r="A76" s="155" t="s">
        <v>30</v>
      </c>
      <c r="B76" s="155"/>
      <c r="C76" s="155"/>
      <c r="D76" s="155"/>
      <c r="E76" s="151" t="s">
        <v>118</v>
      </c>
      <c r="F76" s="151"/>
      <c r="G76" s="46">
        <v>2835</v>
      </c>
      <c r="H76" s="1">
        <v>155</v>
      </c>
      <c r="I76" s="1"/>
    </row>
    <row r="77" spans="1:9" ht="15.6">
      <c r="A77" s="155" t="s">
        <v>31</v>
      </c>
      <c r="B77" s="155"/>
      <c r="C77" s="155"/>
      <c r="D77" s="155"/>
      <c r="E77" s="151" t="s">
        <v>119</v>
      </c>
      <c r="F77" s="151"/>
      <c r="G77" s="25">
        <v>5772.9</v>
      </c>
      <c r="H77" s="1">
        <v>-442.8</v>
      </c>
      <c r="I77" s="1"/>
    </row>
    <row r="78" spans="1:9" ht="15.6">
      <c r="A78" s="155" t="s">
        <v>32</v>
      </c>
      <c r="B78" s="155"/>
      <c r="C78" s="155"/>
      <c r="D78" s="155"/>
      <c r="E78" s="151" t="s">
        <v>120</v>
      </c>
      <c r="F78" s="151"/>
      <c r="G78" s="25">
        <v>6193.7</v>
      </c>
      <c r="H78" s="1">
        <v>-345.7</v>
      </c>
      <c r="I78" s="1"/>
    </row>
    <row r="79" spans="1:9" ht="15.6">
      <c r="A79" s="155" t="s">
        <v>33</v>
      </c>
      <c r="B79" s="155"/>
      <c r="C79" s="155"/>
      <c r="D79" s="155"/>
      <c r="E79" s="151" t="s">
        <v>121</v>
      </c>
      <c r="F79" s="151"/>
      <c r="G79" s="25">
        <v>73057.8</v>
      </c>
      <c r="H79" s="1">
        <v>3461.1</v>
      </c>
      <c r="I79" s="1"/>
    </row>
    <row r="80" spans="1:9" ht="15.6">
      <c r="A80" s="155" t="s">
        <v>34</v>
      </c>
      <c r="B80" s="155"/>
      <c r="C80" s="155"/>
      <c r="D80" s="155"/>
      <c r="E80" s="151" t="s">
        <v>122</v>
      </c>
      <c r="F80" s="151"/>
      <c r="G80" s="25">
        <v>77312.5</v>
      </c>
      <c r="H80" s="1">
        <v>-480.2</v>
      </c>
      <c r="I80" s="1">
        <v>-240</v>
      </c>
    </row>
    <row r="81" spans="1:9" ht="15.6">
      <c r="A81" s="155" t="s">
        <v>35</v>
      </c>
      <c r="B81" s="155"/>
      <c r="C81" s="155"/>
      <c r="D81" s="155"/>
      <c r="E81" s="151" t="s">
        <v>123</v>
      </c>
      <c r="F81" s="151"/>
      <c r="G81" s="46">
        <v>1165.3</v>
      </c>
      <c r="H81" s="1"/>
      <c r="I81" s="1"/>
    </row>
    <row r="82" spans="1:9" ht="15.6">
      <c r="A82" s="155" t="s">
        <v>36</v>
      </c>
      <c r="B82" s="155"/>
      <c r="C82" s="155"/>
      <c r="D82" s="155"/>
      <c r="E82" s="151" t="s">
        <v>124</v>
      </c>
      <c r="F82" s="151"/>
      <c r="G82" s="25">
        <v>4927.2</v>
      </c>
      <c r="H82" s="1"/>
      <c r="I82" s="1"/>
    </row>
    <row r="83" spans="1:9" ht="15.6">
      <c r="A83" s="155" t="s">
        <v>37</v>
      </c>
      <c r="B83" s="155"/>
      <c r="C83" s="155"/>
      <c r="D83" s="155"/>
      <c r="E83" s="151" t="s">
        <v>125</v>
      </c>
      <c r="F83" s="151"/>
      <c r="G83" s="25">
        <v>244.7</v>
      </c>
      <c r="H83" s="1"/>
      <c r="I83" s="1"/>
    </row>
    <row r="84" spans="1:9" ht="16.2">
      <c r="A84" s="152" t="s">
        <v>38</v>
      </c>
      <c r="B84" s="152"/>
      <c r="C84" s="152"/>
      <c r="D84" s="152"/>
      <c r="E84" s="141">
        <v>10</v>
      </c>
      <c r="F84" s="151"/>
      <c r="G84" s="25"/>
      <c r="H84" s="1"/>
      <c r="I84" s="1"/>
    </row>
    <row r="85" spans="1:9" ht="15.6">
      <c r="A85" s="155" t="s">
        <v>7</v>
      </c>
      <c r="B85" s="155"/>
      <c r="C85" s="155"/>
      <c r="D85" s="155"/>
      <c r="E85" s="141"/>
      <c r="F85" s="151"/>
      <c r="G85" s="27">
        <f>G86+G87</f>
        <v>32535.300000000003</v>
      </c>
      <c r="H85" s="1"/>
      <c r="I85" s="1"/>
    </row>
    <row r="86" spans="1:9" ht="15.6">
      <c r="A86" s="155" t="s">
        <v>8</v>
      </c>
      <c r="B86" s="155"/>
      <c r="C86" s="155"/>
      <c r="D86" s="155"/>
      <c r="E86" s="141">
        <v>1</v>
      </c>
      <c r="F86" s="141"/>
      <c r="G86" s="27">
        <f>G88-G87</f>
        <v>28760.200000000004</v>
      </c>
      <c r="H86" s="1"/>
      <c r="I86" s="1"/>
    </row>
    <row r="87" spans="1:9" ht="15.6">
      <c r="A87" s="155" t="s">
        <v>49</v>
      </c>
      <c r="B87" s="155"/>
      <c r="C87" s="155"/>
      <c r="D87" s="155"/>
      <c r="E87" s="141">
        <v>2</v>
      </c>
      <c r="F87" s="141"/>
      <c r="G87" s="27">
        <v>3775.1</v>
      </c>
      <c r="H87" s="1"/>
      <c r="I87" s="1"/>
    </row>
    <row r="88" spans="1:9" ht="15.6">
      <c r="A88" s="155" t="s">
        <v>9</v>
      </c>
      <c r="B88" s="155"/>
      <c r="C88" s="155"/>
      <c r="D88" s="155"/>
      <c r="E88" s="141"/>
      <c r="F88" s="141"/>
      <c r="G88" s="27">
        <f>G89+G90+G105+G112+G115+G116+G97</f>
        <v>32535.300000000003</v>
      </c>
      <c r="H88" s="1"/>
      <c r="I88" s="1"/>
    </row>
    <row r="89" spans="1:9" ht="15.6">
      <c r="A89" s="155" t="s">
        <v>39</v>
      </c>
      <c r="B89" s="155"/>
      <c r="C89" s="155"/>
      <c r="D89" s="155"/>
      <c r="E89" s="141" t="s">
        <v>88</v>
      </c>
      <c r="F89" s="141"/>
      <c r="G89" s="27">
        <v>2193.6</v>
      </c>
      <c r="H89" s="1"/>
      <c r="I89" s="1"/>
    </row>
    <row r="90" spans="1:9" ht="15.6">
      <c r="A90" s="155" t="s">
        <v>40</v>
      </c>
      <c r="B90" s="155"/>
      <c r="C90" s="155"/>
      <c r="D90" s="155"/>
      <c r="E90" s="141">
        <v>9006</v>
      </c>
      <c r="F90" s="141"/>
      <c r="G90" s="25">
        <f>G91+G92+G93+G94+G95+G96+G104+G103</f>
        <v>9282.9</v>
      </c>
      <c r="H90" s="1"/>
      <c r="I90" s="1"/>
    </row>
    <row r="91" spans="1:9" ht="15.6">
      <c r="A91" s="167" t="s">
        <v>53</v>
      </c>
      <c r="B91" s="167"/>
      <c r="C91" s="167"/>
      <c r="D91" s="167"/>
      <c r="E91" s="151" t="s">
        <v>56</v>
      </c>
      <c r="F91" s="151"/>
      <c r="G91" s="25">
        <v>162.69999999999999</v>
      </c>
      <c r="H91" s="1"/>
      <c r="I91" s="1"/>
    </row>
    <row r="92" spans="1:9" ht="15.6">
      <c r="A92" s="167" t="s">
        <v>54</v>
      </c>
      <c r="B92" s="167"/>
      <c r="C92" s="167"/>
      <c r="D92" s="167"/>
      <c r="E92" s="151" t="s">
        <v>56</v>
      </c>
      <c r="F92" s="151"/>
      <c r="G92" s="25">
        <v>149.5</v>
      </c>
      <c r="H92" s="1">
        <v>-0.1</v>
      </c>
      <c r="I92" s="1"/>
    </row>
    <row r="93" spans="1:9" ht="15.6">
      <c r="A93" s="167" t="s">
        <v>55</v>
      </c>
      <c r="B93" s="167"/>
      <c r="C93" s="167"/>
      <c r="D93" s="167"/>
      <c r="E93" s="151" t="s">
        <v>57</v>
      </c>
      <c r="F93" s="151"/>
      <c r="G93" s="25">
        <v>1906.3</v>
      </c>
      <c r="H93" s="1">
        <v>-24.3</v>
      </c>
      <c r="I93" s="1"/>
    </row>
    <row r="94" spans="1:9" ht="15.6">
      <c r="A94" s="47" t="s">
        <v>58</v>
      </c>
      <c r="B94" s="47"/>
      <c r="C94" s="47"/>
      <c r="D94" s="47"/>
      <c r="E94" s="151" t="s">
        <v>60</v>
      </c>
      <c r="F94" s="151"/>
      <c r="G94" s="25">
        <v>0</v>
      </c>
      <c r="H94" s="1">
        <v>-1263.3</v>
      </c>
      <c r="I94" s="1"/>
    </row>
    <row r="95" spans="1:9" ht="15.6">
      <c r="A95" s="48" t="s">
        <v>59</v>
      </c>
      <c r="B95" s="48"/>
      <c r="C95" s="48"/>
      <c r="D95" s="48"/>
      <c r="E95" s="151" t="s">
        <v>60</v>
      </c>
      <c r="F95" s="151"/>
      <c r="G95" s="25">
        <v>4536.2</v>
      </c>
      <c r="H95" s="1">
        <v>569</v>
      </c>
      <c r="I95" s="1"/>
    </row>
    <row r="96" spans="1:9" ht="15.6">
      <c r="A96" s="167" t="s">
        <v>73</v>
      </c>
      <c r="B96" s="167"/>
      <c r="C96" s="167"/>
      <c r="D96" s="167"/>
      <c r="E96" s="151" t="s">
        <v>75</v>
      </c>
      <c r="F96" s="151"/>
      <c r="G96" s="25">
        <v>1267.2</v>
      </c>
      <c r="H96" s="1">
        <v>-330.5</v>
      </c>
      <c r="I96" s="1"/>
    </row>
    <row r="97" spans="1:9" s="1" customFormat="1" ht="16.2">
      <c r="A97" s="147" t="s">
        <v>132</v>
      </c>
      <c r="B97" s="110"/>
      <c r="C97" s="110"/>
      <c r="D97" s="148"/>
      <c r="E97" s="149" t="s">
        <v>128</v>
      </c>
      <c r="F97" s="150"/>
      <c r="G97" s="27">
        <v>330.5</v>
      </c>
      <c r="H97" s="1">
        <v>330.5</v>
      </c>
    </row>
    <row r="98" spans="1:9" s="1" customFormat="1" ht="27" customHeight="1">
      <c r="A98" s="142" t="s">
        <v>127</v>
      </c>
      <c r="B98" s="143"/>
      <c r="C98" s="143"/>
      <c r="D98" s="144"/>
      <c r="E98" s="145" t="s">
        <v>128</v>
      </c>
      <c r="F98" s="146"/>
      <c r="G98" s="25">
        <v>10.3</v>
      </c>
    </row>
    <row r="99" spans="1:9" s="1" customFormat="1" ht="28.5" customHeight="1">
      <c r="A99" s="142" t="s">
        <v>129</v>
      </c>
      <c r="B99" s="143"/>
      <c r="C99" s="143"/>
      <c r="D99" s="144"/>
      <c r="E99" s="145" t="s">
        <v>128</v>
      </c>
      <c r="F99" s="146"/>
      <c r="G99" s="25">
        <v>67.099999999999994</v>
      </c>
    </row>
    <row r="100" spans="1:9" s="1" customFormat="1" ht="34.5" customHeight="1">
      <c r="A100" s="142" t="s">
        <v>130</v>
      </c>
      <c r="B100" s="143"/>
      <c r="C100" s="143"/>
      <c r="D100" s="144"/>
      <c r="E100" s="145" t="s">
        <v>128</v>
      </c>
      <c r="F100" s="146"/>
      <c r="G100" s="25">
        <v>28.4</v>
      </c>
    </row>
    <row r="101" spans="1:9" s="1" customFormat="1" ht="27.75" customHeight="1">
      <c r="A101" s="142" t="s">
        <v>131</v>
      </c>
      <c r="B101" s="143"/>
      <c r="C101" s="143"/>
      <c r="D101" s="144"/>
      <c r="E101" s="145" t="s">
        <v>128</v>
      </c>
      <c r="F101" s="146"/>
      <c r="G101" s="25">
        <v>7.8</v>
      </c>
    </row>
    <row r="102" spans="1:9" s="1" customFormat="1" ht="26.25" customHeight="1">
      <c r="A102" s="142" t="s">
        <v>126</v>
      </c>
      <c r="B102" s="143"/>
      <c r="C102" s="143"/>
      <c r="D102" s="144"/>
      <c r="E102" s="145" t="s">
        <v>128</v>
      </c>
      <c r="F102" s="146"/>
      <c r="G102" s="25">
        <v>216.9</v>
      </c>
    </row>
    <row r="103" spans="1:9" ht="15.6">
      <c r="A103" s="167" t="s">
        <v>133</v>
      </c>
      <c r="B103" s="167"/>
      <c r="C103" s="167"/>
      <c r="D103" s="167"/>
      <c r="E103" s="151" t="s">
        <v>80</v>
      </c>
      <c r="F103" s="151"/>
      <c r="G103" s="25">
        <v>1201</v>
      </c>
      <c r="H103" s="1">
        <v>241.6</v>
      </c>
      <c r="I103" s="1"/>
    </row>
    <row r="104" spans="1:9" ht="15.6">
      <c r="A104" s="167" t="s">
        <v>74</v>
      </c>
      <c r="B104" s="167"/>
      <c r="C104" s="167"/>
      <c r="D104" s="167"/>
      <c r="E104" s="151" t="s">
        <v>76</v>
      </c>
      <c r="F104" s="151"/>
      <c r="G104" s="25">
        <v>60</v>
      </c>
      <c r="H104" s="1"/>
      <c r="I104" s="1"/>
    </row>
    <row r="105" spans="1:9" ht="15.6">
      <c r="A105" s="155" t="s">
        <v>41</v>
      </c>
      <c r="B105" s="155"/>
      <c r="C105" s="155"/>
      <c r="D105" s="155"/>
      <c r="E105" s="141">
        <v>9010</v>
      </c>
      <c r="F105" s="141"/>
      <c r="G105" s="27">
        <f>G106+G107+G108+G109+G110+G111</f>
        <v>16264.800000000001</v>
      </c>
      <c r="H105" s="1"/>
      <c r="I105" s="1"/>
    </row>
    <row r="106" spans="1:9" ht="15.6">
      <c r="A106" s="167" t="s">
        <v>61</v>
      </c>
      <c r="B106" s="167"/>
      <c r="C106" s="167"/>
      <c r="D106" s="167"/>
      <c r="E106" s="151" t="s">
        <v>62</v>
      </c>
      <c r="F106" s="151"/>
      <c r="G106" s="25">
        <v>3427.9</v>
      </c>
      <c r="H106" s="1">
        <v>835.8</v>
      </c>
      <c r="I106" s="1"/>
    </row>
    <row r="107" spans="1:9" ht="15.6">
      <c r="A107" s="167" t="s">
        <v>63</v>
      </c>
      <c r="B107" s="167"/>
      <c r="C107" s="167"/>
      <c r="D107" s="167"/>
      <c r="E107" s="151" t="s">
        <v>64</v>
      </c>
      <c r="F107" s="151"/>
      <c r="G107" s="25">
        <v>4075.5</v>
      </c>
      <c r="H107" s="1">
        <v>368.6</v>
      </c>
      <c r="I107" s="1"/>
    </row>
    <row r="108" spans="1:9" ht="15.6">
      <c r="A108" s="167" t="s">
        <v>65</v>
      </c>
      <c r="B108" s="167"/>
      <c r="C108" s="167"/>
      <c r="D108" s="167"/>
      <c r="E108" s="151" t="s">
        <v>66</v>
      </c>
      <c r="F108" s="151"/>
      <c r="G108" s="25">
        <v>3233.8</v>
      </c>
      <c r="H108" s="1">
        <v>253.5</v>
      </c>
      <c r="I108" s="1"/>
    </row>
    <row r="109" spans="1:9" ht="15.6">
      <c r="A109" s="167" t="s">
        <v>67</v>
      </c>
      <c r="B109" s="167"/>
      <c r="C109" s="167"/>
      <c r="D109" s="167"/>
      <c r="E109" s="151" t="s">
        <v>68</v>
      </c>
      <c r="F109" s="151"/>
      <c r="G109" s="25">
        <v>76.5</v>
      </c>
      <c r="H109" s="1">
        <v>5.4</v>
      </c>
      <c r="I109" s="1"/>
    </row>
    <row r="110" spans="1:9" ht="15.6">
      <c r="A110" s="167" t="s">
        <v>69</v>
      </c>
      <c r="B110" s="167"/>
      <c r="C110" s="167"/>
      <c r="D110" s="167"/>
      <c r="E110" s="151" t="s">
        <v>70</v>
      </c>
      <c r="F110" s="151"/>
      <c r="G110" s="25">
        <v>3754.2</v>
      </c>
      <c r="H110" s="1">
        <v>327.9</v>
      </c>
      <c r="I110" s="1"/>
    </row>
    <row r="111" spans="1:9" ht="15.6">
      <c r="A111" s="167" t="s">
        <v>77</v>
      </c>
      <c r="B111" s="167"/>
      <c r="C111" s="167"/>
      <c r="D111" s="167"/>
      <c r="E111" s="151" t="s">
        <v>78</v>
      </c>
      <c r="F111" s="151"/>
      <c r="G111" s="25">
        <v>1696.9</v>
      </c>
      <c r="H111" s="1"/>
      <c r="I111" s="1"/>
    </row>
    <row r="112" spans="1:9" ht="15.6">
      <c r="A112" s="155" t="s">
        <v>42</v>
      </c>
      <c r="B112" s="155"/>
      <c r="C112" s="155"/>
      <c r="D112" s="155"/>
      <c r="E112" s="141">
        <v>9012</v>
      </c>
      <c r="F112" s="141"/>
      <c r="G112" s="25">
        <f>G113+G114</f>
        <v>3846.1</v>
      </c>
      <c r="H112" s="1">
        <v>-20</v>
      </c>
      <c r="I112" s="1"/>
    </row>
    <row r="113" spans="1:9" ht="15.6">
      <c r="A113" s="167" t="s">
        <v>71</v>
      </c>
      <c r="B113" s="167"/>
      <c r="C113" s="167"/>
      <c r="D113" s="167"/>
      <c r="E113" s="151" t="s">
        <v>89</v>
      </c>
      <c r="F113" s="151"/>
      <c r="G113" s="25">
        <v>671</v>
      </c>
      <c r="H113" s="1"/>
      <c r="I113" s="1"/>
    </row>
    <row r="114" spans="1:9" ht="15.6">
      <c r="A114" s="167" t="s">
        <v>72</v>
      </c>
      <c r="B114" s="167"/>
      <c r="C114" s="167"/>
      <c r="D114" s="167"/>
      <c r="E114" s="151" t="s">
        <v>90</v>
      </c>
      <c r="F114" s="151"/>
      <c r="G114" s="25">
        <v>3175.1</v>
      </c>
      <c r="H114" s="1">
        <v>-20</v>
      </c>
      <c r="I114" s="1"/>
    </row>
    <row r="115" spans="1:9" ht="15.6">
      <c r="A115" s="155" t="s">
        <v>43</v>
      </c>
      <c r="B115" s="155"/>
      <c r="C115" s="155"/>
      <c r="D115" s="155"/>
      <c r="E115" s="141">
        <v>9013</v>
      </c>
      <c r="F115" s="141"/>
      <c r="G115" s="25"/>
      <c r="H115" s="1"/>
      <c r="I115" s="1"/>
    </row>
    <row r="116" spans="1:9" ht="15.6">
      <c r="A116" s="155" t="s">
        <v>44</v>
      </c>
      <c r="B116" s="155"/>
      <c r="C116" s="155"/>
      <c r="D116" s="155"/>
      <c r="E116" s="141">
        <v>9019</v>
      </c>
      <c r="F116" s="141"/>
      <c r="G116" s="27">
        <f>G117+G118</f>
        <v>617.4</v>
      </c>
      <c r="H116" s="1"/>
      <c r="I116" s="1"/>
    </row>
    <row r="117" spans="1:9" ht="15.6">
      <c r="A117" s="167" t="s">
        <v>84</v>
      </c>
      <c r="B117" s="167"/>
      <c r="C117" s="167"/>
      <c r="D117" s="167"/>
      <c r="E117" s="151" t="s">
        <v>85</v>
      </c>
      <c r="F117" s="151"/>
      <c r="G117" s="25">
        <v>0</v>
      </c>
      <c r="H117" s="1">
        <v>-37</v>
      </c>
      <c r="I117" s="1"/>
    </row>
    <row r="118" spans="1:9" ht="15.6">
      <c r="A118" s="167" t="s">
        <v>83</v>
      </c>
      <c r="B118" s="167"/>
      <c r="C118" s="167"/>
      <c r="D118" s="167"/>
      <c r="E118" s="151" t="s">
        <v>86</v>
      </c>
      <c r="F118" s="151"/>
      <c r="G118" s="25">
        <v>617.4</v>
      </c>
      <c r="H118" s="1"/>
      <c r="I118" s="1"/>
    </row>
    <row r="119" spans="1:9" ht="15.6">
      <c r="A119" s="168"/>
      <c r="B119" s="169"/>
      <c r="C119" s="169"/>
      <c r="D119" s="169"/>
      <c r="E119" s="170"/>
      <c r="F119" s="170"/>
      <c r="G119" s="25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6">
      <c r="A121" s="104" t="s">
        <v>45</v>
      </c>
      <c r="B121" s="104"/>
      <c r="C121" s="104"/>
      <c r="D121" s="2"/>
      <c r="E121" s="104" t="s">
        <v>46</v>
      </c>
      <c r="F121" s="104"/>
      <c r="G121" s="1"/>
      <c r="H121" s="1"/>
      <c r="I121" s="1"/>
    </row>
    <row r="122" spans="1:9" ht="15.6">
      <c r="A122" s="104"/>
      <c r="B122" s="104"/>
      <c r="C122" s="104"/>
      <c r="D122" s="2"/>
      <c r="E122" s="104"/>
      <c r="F122" s="104"/>
      <c r="G122" s="1"/>
      <c r="H122" s="1"/>
      <c r="I122" s="1"/>
    </row>
  </sheetData>
  <mergeCells count="237">
    <mergeCell ref="A121:C122"/>
    <mergeCell ref="E121:F122"/>
    <mergeCell ref="A117:D117"/>
    <mergeCell ref="E117:F117"/>
    <mergeCell ref="A118:D118"/>
    <mergeCell ref="E118:F118"/>
    <mergeCell ref="A119:D119"/>
    <mergeCell ref="E119:F119"/>
    <mergeCell ref="A114:D114"/>
    <mergeCell ref="E114:F114"/>
    <mergeCell ref="A115:D115"/>
    <mergeCell ref="E115:F115"/>
    <mergeCell ref="A116:D116"/>
    <mergeCell ref="E116:F116"/>
    <mergeCell ref="A111:D111"/>
    <mergeCell ref="E111:F111"/>
    <mergeCell ref="A112:D112"/>
    <mergeCell ref="E112:F112"/>
    <mergeCell ref="A113:D113"/>
    <mergeCell ref="E113:F113"/>
    <mergeCell ref="A108:D108"/>
    <mergeCell ref="E108:F108"/>
    <mergeCell ref="A109:D109"/>
    <mergeCell ref="E109:F109"/>
    <mergeCell ref="A110:D110"/>
    <mergeCell ref="E110:F110"/>
    <mergeCell ref="A105:D105"/>
    <mergeCell ref="E105:F105"/>
    <mergeCell ref="A106:D106"/>
    <mergeCell ref="E106:F106"/>
    <mergeCell ref="A107:D107"/>
    <mergeCell ref="E107:F107"/>
    <mergeCell ref="A96:D96"/>
    <mergeCell ref="E96:F96"/>
    <mergeCell ref="A103:D103"/>
    <mergeCell ref="E103:F103"/>
    <mergeCell ref="A104:D104"/>
    <mergeCell ref="E104:F104"/>
    <mergeCell ref="A92:D92"/>
    <mergeCell ref="E92:F92"/>
    <mergeCell ref="A93:D93"/>
    <mergeCell ref="E93:F93"/>
    <mergeCell ref="E94:F94"/>
    <mergeCell ref="E95:F95"/>
    <mergeCell ref="A89:D89"/>
    <mergeCell ref="E89:F89"/>
    <mergeCell ref="A90:D90"/>
    <mergeCell ref="E90:F90"/>
    <mergeCell ref="A91:D91"/>
    <mergeCell ref="E91:F91"/>
    <mergeCell ref="A86:D86"/>
    <mergeCell ref="E86:F86"/>
    <mergeCell ref="A87:D87"/>
    <mergeCell ref="E87:F87"/>
    <mergeCell ref="A88:D88"/>
    <mergeCell ref="E88:F88"/>
    <mergeCell ref="A83:D83"/>
    <mergeCell ref="E83:F83"/>
    <mergeCell ref="A84:D84"/>
    <mergeCell ref="E84:F84"/>
    <mergeCell ref="A85:D85"/>
    <mergeCell ref="E85:F85"/>
    <mergeCell ref="A80:D80"/>
    <mergeCell ref="E80:F80"/>
    <mergeCell ref="A81:D81"/>
    <mergeCell ref="E81:F81"/>
    <mergeCell ref="A82:D82"/>
    <mergeCell ref="E82:F82"/>
    <mergeCell ref="A77:D77"/>
    <mergeCell ref="E77:F77"/>
    <mergeCell ref="A78:D78"/>
    <mergeCell ref="E78:F78"/>
    <mergeCell ref="A79:D79"/>
    <mergeCell ref="E79:F79"/>
    <mergeCell ref="A74:D74"/>
    <mergeCell ref="E74:F74"/>
    <mergeCell ref="A75:D75"/>
    <mergeCell ref="E75:F75"/>
    <mergeCell ref="A76:D76"/>
    <mergeCell ref="E76:F76"/>
    <mergeCell ref="A71:D71"/>
    <mergeCell ref="E71:F71"/>
    <mergeCell ref="A72:D72"/>
    <mergeCell ref="E72:F72"/>
    <mergeCell ref="A73:D73"/>
    <mergeCell ref="E73:F73"/>
    <mergeCell ref="A68:D68"/>
    <mergeCell ref="E68:F68"/>
    <mergeCell ref="A69:D69"/>
    <mergeCell ref="E69:F69"/>
    <mergeCell ref="A70:D70"/>
    <mergeCell ref="E70:F70"/>
    <mergeCell ref="A65:D65"/>
    <mergeCell ref="E65:F65"/>
    <mergeCell ref="A66:D66"/>
    <mergeCell ref="E66:F66"/>
    <mergeCell ref="A67:D67"/>
    <mergeCell ref="E67:F67"/>
    <mergeCell ref="A62:D62"/>
    <mergeCell ref="E62:F62"/>
    <mergeCell ref="A63:D63"/>
    <mergeCell ref="E63:F63"/>
    <mergeCell ref="A64:D64"/>
    <mergeCell ref="E64:F64"/>
    <mergeCell ref="A59:D59"/>
    <mergeCell ref="E59:F59"/>
    <mergeCell ref="A60:D60"/>
    <mergeCell ref="E60:F60"/>
    <mergeCell ref="A61:D61"/>
    <mergeCell ref="E61:F61"/>
    <mergeCell ref="A56:D56"/>
    <mergeCell ref="E56:F56"/>
    <mergeCell ref="A57:D57"/>
    <mergeCell ref="E57:F57"/>
    <mergeCell ref="A58:D58"/>
    <mergeCell ref="E58:F58"/>
    <mergeCell ref="A52:D52"/>
    <mergeCell ref="E52:F52"/>
    <mergeCell ref="A53:D53"/>
    <mergeCell ref="E53:F53"/>
    <mergeCell ref="A54:D54"/>
    <mergeCell ref="E54:F54"/>
    <mergeCell ref="A55:D55"/>
    <mergeCell ref="E55:F55"/>
    <mergeCell ref="A49:D49"/>
    <mergeCell ref="E49:F49"/>
    <mergeCell ref="A50:D50"/>
    <mergeCell ref="E50:F50"/>
    <mergeCell ref="A51:D51"/>
    <mergeCell ref="E51:F51"/>
    <mergeCell ref="A46:D46"/>
    <mergeCell ref="E46:F46"/>
    <mergeCell ref="A47:D47"/>
    <mergeCell ref="E47:F47"/>
    <mergeCell ref="A48:D48"/>
    <mergeCell ref="E48:F48"/>
    <mergeCell ref="A43:D43"/>
    <mergeCell ref="E43:F43"/>
    <mergeCell ref="A44:D44"/>
    <mergeCell ref="E44:F44"/>
    <mergeCell ref="A45:D45"/>
    <mergeCell ref="E45:F45"/>
    <mergeCell ref="A40:D40"/>
    <mergeCell ref="E40:F40"/>
    <mergeCell ref="A41:D41"/>
    <mergeCell ref="E41:F41"/>
    <mergeCell ref="A42:D42"/>
    <mergeCell ref="E42:F42"/>
    <mergeCell ref="A37:D37"/>
    <mergeCell ref="E37:F37"/>
    <mergeCell ref="A38:D38"/>
    <mergeCell ref="E38:F38"/>
    <mergeCell ref="A39:D39"/>
    <mergeCell ref="E39:F39"/>
    <mergeCell ref="A34:D34"/>
    <mergeCell ref="E34:F34"/>
    <mergeCell ref="A35:D35"/>
    <mergeCell ref="E35:F35"/>
    <mergeCell ref="A36:D36"/>
    <mergeCell ref="E36:F36"/>
    <mergeCell ref="A32:D32"/>
    <mergeCell ref="E32:F32"/>
    <mergeCell ref="A33:D33"/>
    <mergeCell ref="E33:F33"/>
    <mergeCell ref="A29:D29"/>
    <mergeCell ref="E29:F29"/>
    <mergeCell ref="A30:D30"/>
    <mergeCell ref="E30:F30"/>
    <mergeCell ref="A31:D31"/>
    <mergeCell ref="E31:F31"/>
    <mergeCell ref="A26:D26"/>
    <mergeCell ref="E26:F26"/>
    <mergeCell ref="A27:D27"/>
    <mergeCell ref="E27:F27"/>
    <mergeCell ref="A28:D28"/>
    <mergeCell ref="E28:F28"/>
    <mergeCell ref="A23:D23"/>
    <mergeCell ref="E23:F23"/>
    <mergeCell ref="A24:D24"/>
    <mergeCell ref="E24:F24"/>
    <mergeCell ref="A25:D25"/>
    <mergeCell ref="E25:F25"/>
    <mergeCell ref="A20:D20"/>
    <mergeCell ref="E20:F20"/>
    <mergeCell ref="A21:D21"/>
    <mergeCell ref="E21:F21"/>
    <mergeCell ref="A22:D22"/>
    <mergeCell ref="E22:F22"/>
    <mergeCell ref="A17:D17"/>
    <mergeCell ref="E17:F17"/>
    <mergeCell ref="A18:D18"/>
    <mergeCell ref="E18:F18"/>
    <mergeCell ref="A19:D19"/>
    <mergeCell ref="E19:F19"/>
    <mergeCell ref="A15:D15"/>
    <mergeCell ref="E15:F15"/>
    <mergeCell ref="A16:D16"/>
    <mergeCell ref="E16:F16"/>
    <mergeCell ref="A11:D11"/>
    <mergeCell ref="E11:F11"/>
    <mergeCell ref="A12:D12"/>
    <mergeCell ref="E12:F12"/>
    <mergeCell ref="A13:D13"/>
    <mergeCell ref="E13:F13"/>
    <mergeCell ref="E10:F10"/>
    <mergeCell ref="A5:D5"/>
    <mergeCell ref="E5:F5"/>
    <mergeCell ref="A6:D6"/>
    <mergeCell ref="E6:F6"/>
    <mergeCell ref="A7:D7"/>
    <mergeCell ref="E7:F7"/>
    <mergeCell ref="A14:D14"/>
    <mergeCell ref="E14:F14"/>
    <mergeCell ref="A1:F1"/>
    <mergeCell ref="A2:D2"/>
    <mergeCell ref="E2:F2"/>
    <mergeCell ref="A3:D3"/>
    <mergeCell ref="E3:F3"/>
    <mergeCell ref="A4:D4"/>
    <mergeCell ref="E4:F4"/>
    <mergeCell ref="A102:D102"/>
    <mergeCell ref="E102:F102"/>
    <mergeCell ref="A98:D98"/>
    <mergeCell ref="A99:D99"/>
    <mergeCell ref="A100:D100"/>
    <mergeCell ref="A101:D101"/>
    <mergeCell ref="E98:F98"/>
    <mergeCell ref="E99:F99"/>
    <mergeCell ref="E100:F100"/>
    <mergeCell ref="E101:F101"/>
    <mergeCell ref="A97:D97"/>
    <mergeCell ref="E97:F97"/>
    <mergeCell ref="A8:D8"/>
    <mergeCell ref="E8:F8"/>
    <mergeCell ref="A9:D9"/>
    <mergeCell ref="E9:F9"/>
    <mergeCell ref="A10:D1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9"/>
  <sheetViews>
    <sheetView tabSelected="1" zoomScale="163" zoomScaleNormal="163" workbookViewId="0">
      <selection sqref="A1:C1"/>
    </sheetView>
  </sheetViews>
  <sheetFormatPr defaultRowHeight="14.4"/>
  <cols>
    <col min="1" max="1" width="50" customWidth="1"/>
    <col min="2" max="2" width="11.5546875" customWidth="1"/>
    <col min="3" max="3" width="25.44140625" customWidth="1"/>
  </cols>
  <sheetData>
    <row r="1" spans="1:3" s="1" customFormat="1">
      <c r="A1" s="174" t="s">
        <v>149</v>
      </c>
      <c r="B1" s="174"/>
      <c r="C1" s="174"/>
    </row>
    <row r="2" spans="1:3" s="1" customFormat="1">
      <c r="A2" s="174" t="s">
        <v>150</v>
      </c>
      <c r="B2" s="174"/>
      <c r="C2" s="174"/>
    </row>
    <row r="3" spans="1:3" s="1" customFormat="1">
      <c r="A3" s="174" t="s">
        <v>145</v>
      </c>
      <c r="B3" s="174"/>
      <c r="C3" s="174"/>
    </row>
    <row r="4" spans="1:3" s="1" customFormat="1">
      <c r="A4" s="173"/>
      <c r="B4" s="173"/>
      <c r="C4" s="173"/>
    </row>
    <row r="5" spans="1:3" ht="45" customHeight="1">
      <c r="A5" s="104" t="s">
        <v>147</v>
      </c>
      <c r="B5" s="104"/>
      <c r="C5" s="104"/>
    </row>
    <row r="6" spans="1:3" ht="15" customHeight="1">
      <c r="A6" s="74"/>
      <c r="B6" s="74"/>
      <c r="C6" s="74"/>
    </row>
    <row r="7" spans="1:3" ht="31.2">
      <c r="A7" s="175" t="s">
        <v>0</v>
      </c>
      <c r="B7" s="176" t="s">
        <v>146</v>
      </c>
      <c r="C7" s="66" t="s">
        <v>51</v>
      </c>
    </row>
    <row r="8" spans="1:3">
      <c r="A8" s="57" t="s">
        <v>2</v>
      </c>
      <c r="B8" s="54" t="s">
        <v>3</v>
      </c>
      <c r="C8" s="71">
        <f>C11-C10</f>
        <v>261560.4</v>
      </c>
    </row>
    <row r="9" spans="1:3" ht="16.5" customHeight="1">
      <c r="A9" s="57" t="s">
        <v>4</v>
      </c>
      <c r="B9" s="54">
        <v>21</v>
      </c>
      <c r="C9" s="70">
        <v>166911.70000000001</v>
      </c>
    </row>
    <row r="10" spans="1:3">
      <c r="A10" s="57" t="s">
        <v>5</v>
      </c>
      <c r="B10" s="54">
        <v>3192</v>
      </c>
      <c r="C10" s="69"/>
    </row>
    <row r="11" spans="1:3">
      <c r="A11" s="54" t="s">
        <v>100</v>
      </c>
      <c r="B11" s="54"/>
      <c r="C11" s="70">
        <f>C13+C23+C29+C40+C46+C52+C59+C74+C91</f>
        <v>261560.4</v>
      </c>
    </row>
    <row r="12" spans="1:3" ht="16.2">
      <c r="A12" s="55" t="s">
        <v>6</v>
      </c>
      <c r="B12" s="61">
        <v>1</v>
      </c>
      <c r="C12" s="69"/>
    </row>
    <row r="13" spans="1:3">
      <c r="A13" s="57" t="s">
        <v>7</v>
      </c>
      <c r="B13" s="54"/>
      <c r="C13" s="71">
        <f>C14+C15</f>
        <v>12127.800000000001</v>
      </c>
    </row>
    <row r="14" spans="1:3">
      <c r="A14" s="57" t="s">
        <v>8</v>
      </c>
      <c r="B14" s="54">
        <v>1</v>
      </c>
      <c r="C14" s="70">
        <f>C16-C15</f>
        <v>11857.800000000001</v>
      </c>
    </row>
    <row r="15" spans="1:3">
      <c r="A15" s="57" t="s">
        <v>48</v>
      </c>
      <c r="B15" s="54">
        <v>2</v>
      </c>
      <c r="C15" s="70">
        <v>270</v>
      </c>
    </row>
    <row r="16" spans="1:3">
      <c r="A16" s="57" t="s">
        <v>9</v>
      </c>
      <c r="B16" s="54"/>
      <c r="C16" s="71">
        <f>C17+C18+C19+C20+C21</f>
        <v>12127.800000000001</v>
      </c>
    </row>
    <row r="17" spans="1:3">
      <c r="A17" s="57" t="s">
        <v>10</v>
      </c>
      <c r="B17" s="65">
        <v>301</v>
      </c>
      <c r="C17" s="69">
        <v>6031.2</v>
      </c>
    </row>
    <row r="18" spans="1:3">
      <c r="A18" s="57" t="s">
        <v>11</v>
      </c>
      <c r="B18" s="52">
        <v>302</v>
      </c>
      <c r="C18" s="69">
        <v>1299</v>
      </c>
    </row>
    <row r="19" spans="1:3">
      <c r="A19" s="57" t="s">
        <v>12</v>
      </c>
      <c r="B19" s="52">
        <v>501</v>
      </c>
      <c r="C19" s="69">
        <v>2150</v>
      </c>
    </row>
    <row r="20" spans="1:3">
      <c r="A20" s="57" t="s">
        <v>13</v>
      </c>
      <c r="B20" s="52">
        <v>802</v>
      </c>
      <c r="C20" s="69">
        <v>2600</v>
      </c>
    </row>
    <row r="21" spans="1:3" s="1" customFormat="1">
      <c r="A21" s="75" t="s">
        <v>148</v>
      </c>
      <c r="B21" s="76">
        <v>1703</v>
      </c>
      <c r="C21" s="69">
        <v>47.6</v>
      </c>
    </row>
    <row r="22" spans="1:3" ht="16.2">
      <c r="A22" s="55" t="s">
        <v>14</v>
      </c>
      <c r="B22" s="54">
        <v>2</v>
      </c>
      <c r="C22" s="69"/>
    </row>
    <row r="23" spans="1:3">
      <c r="A23" s="57" t="s">
        <v>7</v>
      </c>
      <c r="B23" s="54"/>
      <c r="C23" s="71">
        <f>C24</f>
        <v>550</v>
      </c>
    </row>
    <row r="24" spans="1:3">
      <c r="A24" s="57" t="s">
        <v>8</v>
      </c>
      <c r="B24" s="54">
        <v>1</v>
      </c>
      <c r="C24" s="69">
        <f>C26-C25</f>
        <v>550</v>
      </c>
    </row>
    <row r="25" spans="1:3">
      <c r="A25" s="57" t="s">
        <v>48</v>
      </c>
      <c r="B25" s="54">
        <v>2</v>
      </c>
      <c r="C25" s="69">
        <v>0</v>
      </c>
    </row>
    <row r="26" spans="1:3">
      <c r="A26" s="57" t="s">
        <v>9</v>
      </c>
      <c r="B26" s="54"/>
      <c r="C26" s="69">
        <v>550</v>
      </c>
    </row>
    <row r="27" spans="1:3">
      <c r="A27" s="57" t="s">
        <v>15</v>
      </c>
      <c r="B27" s="52">
        <v>3104</v>
      </c>
      <c r="C27" s="69">
        <v>550</v>
      </c>
    </row>
    <row r="28" spans="1:3" ht="16.2">
      <c r="A28" s="55" t="s">
        <v>16</v>
      </c>
      <c r="B28" s="54">
        <v>4</v>
      </c>
      <c r="C28" s="69"/>
    </row>
    <row r="29" spans="1:3" ht="15.6">
      <c r="A29" s="53" t="s">
        <v>7</v>
      </c>
      <c r="B29" s="54"/>
      <c r="C29" s="71">
        <f t="shared" ref="C29" si="0">C30+C31</f>
        <v>16665.900000000001</v>
      </c>
    </row>
    <row r="30" spans="1:3" ht="15.6">
      <c r="A30" s="53" t="s">
        <v>8</v>
      </c>
      <c r="B30" s="54">
        <v>1</v>
      </c>
      <c r="C30" s="70">
        <f>C32-C31</f>
        <v>16665.900000000001</v>
      </c>
    </row>
    <row r="31" spans="1:3" ht="15.6">
      <c r="A31" s="53" t="s">
        <v>49</v>
      </c>
      <c r="B31" s="54">
        <v>2</v>
      </c>
      <c r="C31" s="69">
        <v>0</v>
      </c>
    </row>
    <row r="32" spans="1:3">
      <c r="A32" s="57" t="s">
        <v>9</v>
      </c>
      <c r="B32" s="54"/>
      <c r="C32" s="71">
        <f>C33+C34+C35+C36+C37+C38</f>
        <v>16665.900000000001</v>
      </c>
    </row>
    <row r="33" spans="1:3">
      <c r="A33" s="57" t="s">
        <v>17</v>
      </c>
      <c r="B33" s="52">
        <v>5101</v>
      </c>
      <c r="C33" s="69">
        <v>796.6</v>
      </c>
    </row>
    <row r="34" spans="1:3">
      <c r="A34" s="63" t="s">
        <v>96</v>
      </c>
      <c r="B34" s="64">
        <v>5004</v>
      </c>
      <c r="C34" s="69">
        <v>0</v>
      </c>
    </row>
    <row r="35" spans="1:3">
      <c r="A35" s="63" t="s">
        <v>97</v>
      </c>
      <c r="B35" s="64">
        <v>6003</v>
      </c>
      <c r="C35" s="69">
        <v>950</v>
      </c>
    </row>
    <row r="36" spans="1:3" ht="30" customHeight="1">
      <c r="A36" s="60" t="s">
        <v>18</v>
      </c>
      <c r="B36" s="52">
        <v>6101</v>
      </c>
      <c r="C36" s="69">
        <v>811.2</v>
      </c>
    </row>
    <row r="37" spans="1:3">
      <c r="A37" s="60" t="s">
        <v>19</v>
      </c>
      <c r="B37" s="52">
        <v>6402</v>
      </c>
      <c r="C37" s="69">
        <v>13738.1</v>
      </c>
    </row>
    <row r="38" spans="1:3" ht="29.25" customHeight="1">
      <c r="A38" s="60" t="s">
        <v>20</v>
      </c>
      <c r="B38" s="52">
        <v>6901</v>
      </c>
      <c r="C38" s="69">
        <v>370</v>
      </c>
    </row>
    <row r="39" spans="1:3">
      <c r="A39" s="62" t="s">
        <v>95</v>
      </c>
      <c r="B39" s="54">
        <v>5</v>
      </c>
      <c r="C39" s="69"/>
    </row>
    <row r="40" spans="1:3" ht="15.6">
      <c r="A40" s="53" t="s">
        <v>7</v>
      </c>
      <c r="B40" s="54"/>
      <c r="C40" s="70">
        <f>C41</f>
        <v>372</v>
      </c>
    </row>
    <row r="41" spans="1:3" ht="15.6">
      <c r="A41" s="53" t="s">
        <v>8</v>
      </c>
      <c r="B41" s="54">
        <v>1</v>
      </c>
      <c r="C41" s="70">
        <f>C43</f>
        <v>372</v>
      </c>
    </row>
    <row r="42" spans="1:3" ht="15.6">
      <c r="A42" s="53" t="s">
        <v>49</v>
      </c>
      <c r="B42" s="54">
        <v>2</v>
      </c>
      <c r="C42" s="69"/>
    </row>
    <row r="43" spans="1:3">
      <c r="A43" s="57" t="s">
        <v>9</v>
      </c>
      <c r="B43" s="54"/>
      <c r="C43" s="69">
        <f>C44</f>
        <v>372</v>
      </c>
    </row>
    <row r="44" spans="1:3" ht="29.25" customHeight="1">
      <c r="A44" s="60" t="s">
        <v>98</v>
      </c>
      <c r="B44" s="52">
        <v>7002</v>
      </c>
      <c r="C44" s="69">
        <v>372</v>
      </c>
    </row>
    <row r="45" spans="1:3" ht="15" customHeight="1">
      <c r="A45" s="62" t="s">
        <v>114</v>
      </c>
      <c r="B45" s="54">
        <v>6</v>
      </c>
      <c r="C45" s="69"/>
    </row>
    <row r="46" spans="1:3" ht="15.6">
      <c r="A46" s="53" t="s">
        <v>7</v>
      </c>
      <c r="B46" s="54"/>
      <c r="C46" s="70">
        <f>C47</f>
        <v>4752.3999999999996</v>
      </c>
    </row>
    <row r="47" spans="1:3" ht="15.6">
      <c r="A47" s="53" t="s">
        <v>8</v>
      </c>
      <c r="B47" s="54">
        <v>1</v>
      </c>
      <c r="C47" s="70">
        <f>C49</f>
        <v>4752.3999999999996</v>
      </c>
    </row>
    <row r="48" spans="1:3" ht="15.6">
      <c r="A48" s="53" t="s">
        <v>49</v>
      </c>
      <c r="B48" s="54">
        <v>2</v>
      </c>
      <c r="C48" s="69"/>
    </row>
    <row r="49" spans="1:3">
      <c r="A49" s="57" t="s">
        <v>9</v>
      </c>
      <c r="B49" s="54"/>
      <c r="C49" s="69">
        <f>C50</f>
        <v>4752.3999999999996</v>
      </c>
    </row>
    <row r="50" spans="1:3">
      <c r="A50" s="60" t="s">
        <v>115</v>
      </c>
      <c r="B50" s="52">
        <v>7504</v>
      </c>
      <c r="C50" s="69">
        <v>4752.3999999999996</v>
      </c>
    </row>
    <row r="51" spans="1:3" ht="16.2">
      <c r="A51" s="55" t="s">
        <v>21</v>
      </c>
      <c r="B51" s="61">
        <v>7</v>
      </c>
      <c r="C51" s="69"/>
    </row>
    <row r="52" spans="1:3" ht="15.6">
      <c r="A52" s="53" t="s">
        <v>7</v>
      </c>
      <c r="B52" s="54"/>
      <c r="C52" s="71">
        <f>C53+C54</f>
        <v>8232</v>
      </c>
    </row>
    <row r="53" spans="1:3" ht="15.6">
      <c r="A53" s="53" t="s">
        <v>8</v>
      </c>
      <c r="B53" s="54">
        <v>1</v>
      </c>
      <c r="C53" s="69">
        <f>C55</f>
        <v>8232</v>
      </c>
    </row>
    <row r="54" spans="1:3" ht="15.6">
      <c r="A54" s="53" t="s">
        <v>49</v>
      </c>
      <c r="B54" s="54">
        <v>2</v>
      </c>
      <c r="C54" s="69">
        <v>0</v>
      </c>
    </row>
    <row r="55" spans="1:3" ht="15.6">
      <c r="A55" s="53" t="s">
        <v>9</v>
      </c>
      <c r="B55" s="54"/>
      <c r="C55" s="72">
        <f>C56+C57</f>
        <v>8232</v>
      </c>
    </row>
    <row r="56" spans="1:3" ht="28.5" customHeight="1">
      <c r="A56" s="58" t="s">
        <v>99</v>
      </c>
      <c r="B56" s="52">
        <v>8018</v>
      </c>
      <c r="C56" s="72">
        <v>200</v>
      </c>
    </row>
    <row r="57" spans="1:3" ht="30.75" customHeight="1">
      <c r="A57" s="59" t="s">
        <v>22</v>
      </c>
      <c r="B57" s="52">
        <v>8019</v>
      </c>
      <c r="C57" s="69">
        <v>8032</v>
      </c>
    </row>
    <row r="58" spans="1:3" ht="16.2">
      <c r="A58" s="78" t="s">
        <v>154</v>
      </c>
      <c r="B58" s="54">
        <v>8</v>
      </c>
      <c r="C58" s="69"/>
    </row>
    <row r="59" spans="1:3" ht="15.6">
      <c r="A59" s="53" t="s">
        <v>7</v>
      </c>
      <c r="B59" s="56"/>
      <c r="C59" s="71">
        <f>C60+C61</f>
        <v>8583</v>
      </c>
    </row>
    <row r="60" spans="1:3" ht="15.6">
      <c r="A60" s="53" t="s">
        <v>8</v>
      </c>
      <c r="B60" s="54">
        <v>1</v>
      </c>
      <c r="C60" s="70">
        <f>C62-C61</f>
        <v>8501</v>
      </c>
    </row>
    <row r="61" spans="1:3" ht="15.6">
      <c r="A61" s="77" t="s">
        <v>152</v>
      </c>
      <c r="B61" s="54">
        <v>2</v>
      </c>
      <c r="C61" s="70">
        <v>82</v>
      </c>
    </row>
    <row r="62" spans="1:3" ht="15.6">
      <c r="A62" s="53" t="s">
        <v>9</v>
      </c>
      <c r="B62" s="56"/>
      <c r="C62" s="71">
        <f>C63+C65+C67+C68+C72</f>
        <v>8583</v>
      </c>
    </row>
    <row r="63" spans="1:3" ht="15.6">
      <c r="A63" s="53" t="s">
        <v>24</v>
      </c>
      <c r="B63" s="52">
        <v>8501</v>
      </c>
      <c r="C63" s="70">
        <v>331.8</v>
      </c>
    </row>
    <row r="64" spans="1:3" ht="0.75" customHeight="1">
      <c r="A64" s="53" t="s">
        <v>25</v>
      </c>
      <c r="B64" s="52" t="s">
        <v>117</v>
      </c>
      <c r="C64" s="70">
        <f>C65+C66</f>
        <v>3249.6000000000004</v>
      </c>
    </row>
    <row r="65" spans="1:3" ht="15.6">
      <c r="A65" s="68" t="s">
        <v>25</v>
      </c>
      <c r="B65" s="52">
        <v>8502</v>
      </c>
      <c r="C65" s="69">
        <v>2166.4</v>
      </c>
    </row>
    <row r="66" spans="1:3" ht="15.6" hidden="1">
      <c r="A66" s="51" t="s">
        <v>91</v>
      </c>
      <c r="B66" s="52" t="s">
        <v>92</v>
      </c>
      <c r="C66" s="69">
        <v>1083.2</v>
      </c>
    </row>
    <row r="67" spans="1:3">
      <c r="A67" s="79" t="s">
        <v>26</v>
      </c>
      <c r="B67" s="52">
        <v>8601</v>
      </c>
      <c r="C67" s="69">
        <v>177.2</v>
      </c>
    </row>
    <row r="68" spans="1:3" ht="15.6">
      <c r="A68" s="53" t="s">
        <v>27</v>
      </c>
      <c r="B68" s="52">
        <v>8602</v>
      </c>
      <c r="C68" s="69">
        <f>C69+C70+C71</f>
        <v>5312.4</v>
      </c>
    </row>
    <row r="69" spans="1:3" ht="15.6" hidden="1">
      <c r="A69" s="51" t="s">
        <v>87</v>
      </c>
      <c r="B69" s="52"/>
      <c r="C69" s="69">
        <v>1054.3</v>
      </c>
    </row>
    <row r="70" spans="1:3" ht="15.6" hidden="1">
      <c r="A70" s="51" t="s">
        <v>93</v>
      </c>
      <c r="B70" s="52"/>
      <c r="C70" s="69">
        <v>3258.1</v>
      </c>
    </row>
    <row r="71" spans="1:3" ht="15.6" hidden="1">
      <c r="A71" s="51" t="s">
        <v>94</v>
      </c>
      <c r="B71" s="52"/>
      <c r="C71" s="69">
        <v>1000</v>
      </c>
    </row>
    <row r="72" spans="1:3" ht="15.6">
      <c r="A72" s="53" t="s">
        <v>28</v>
      </c>
      <c r="B72" s="67">
        <v>8603</v>
      </c>
      <c r="C72" s="69">
        <v>595.20000000000005</v>
      </c>
    </row>
    <row r="73" spans="1:3" ht="16.2">
      <c r="A73" s="78" t="s">
        <v>151</v>
      </c>
      <c r="B73" s="54">
        <v>9</v>
      </c>
      <c r="C73" s="69"/>
    </row>
    <row r="74" spans="1:3" ht="15.6">
      <c r="A74" s="53" t="s">
        <v>7</v>
      </c>
      <c r="B74" s="54"/>
      <c r="C74" s="70">
        <f>C75+C76</f>
        <v>177198.8</v>
      </c>
    </row>
    <row r="75" spans="1:3" ht="15.6">
      <c r="A75" s="53" t="s">
        <v>8</v>
      </c>
      <c r="B75" s="54">
        <v>1</v>
      </c>
      <c r="C75" s="70">
        <f>C77-C76</f>
        <v>174158.8</v>
      </c>
    </row>
    <row r="76" spans="1:3" ht="15.6">
      <c r="A76" s="77" t="s">
        <v>152</v>
      </c>
      <c r="B76" s="54">
        <v>2</v>
      </c>
      <c r="C76" s="70">
        <v>3040</v>
      </c>
    </row>
    <row r="77" spans="1:3" ht="15.6">
      <c r="A77" s="53" t="s">
        <v>9</v>
      </c>
      <c r="B77" s="54"/>
      <c r="C77" s="70">
        <f>C78+C79+C80+C81+C82+C83+C84+C89</f>
        <v>177198.8</v>
      </c>
    </row>
    <row r="78" spans="1:3" ht="15.6">
      <c r="A78" s="77" t="s">
        <v>153</v>
      </c>
      <c r="B78" s="52">
        <v>8801</v>
      </c>
      <c r="C78" s="73">
        <v>2877.7</v>
      </c>
    </row>
    <row r="79" spans="1:3" ht="15.6">
      <c r="A79" s="53" t="s">
        <v>31</v>
      </c>
      <c r="B79" s="52">
        <v>8802</v>
      </c>
      <c r="C79" s="69">
        <v>5878.9</v>
      </c>
    </row>
    <row r="80" spans="1:3" ht="15.6">
      <c r="A80" s="53" t="s">
        <v>32</v>
      </c>
      <c r="B80" s="52">
        <v>8803</v>
      </c>
      <c r="C80" s="69">
        <v>8095</v>
      </c>
    </row>
    <row r="81" spans="1:3" ht="15.6">
      <c r="A81" s="53" t="s">
        <v>33</v>
      </c>
      <c r="B81" s="52">
        <v>8804</v>
      </c>
      <c r="C81" s="69">
        <v>81647.399999999994</v>
      </c>
    </row>
    <row r="82" spans="1:3" ht="15.6">
      <c r="A82" s="53" t="s">
        <v>34</v>
      </c>
      <c r="B82" s="52">
        <v>8806</v>
      </c>
      <c r="C82" s="69">
        <v>71106.8</v>
      </c>
    </row>
    <row r="83" spans="1:3" ht="15.6">
      <c r="A83" s="53" t="s">
        <v>35</v>
      </c>
      <c r="B83" s="52">
        <v>8813</v>
      </c>
      <c r="C83" s="73">
        <v>1340</v>
      </c>
    </row>
    <row r="84" spans="1:3" ht="15.6">
      <c r="A84" s="53" t="s">
        <v>36</v>
      </c>
      <c r="B84" s="52">
        <v>8814</v>
      </c>
      <c r="C84" s="69">
        <v>6008.3</v>
      </c>
    </row>
    <row r="85" spans="1:3" s="1" customFormat="1" ht="15.6" hidden="1">
      <c r="A85" s="51" t="s">
        <v>135</v>
      </c>
      <c r="B85" s="52"/>
      <c r="C85" s="69">
        <v>4266.8999999999996</v>
      </c>
    </row>
    <row r="86" spans="1:3" s="1" customFormat="1" ht="15.6" hidden="1">
      <c r="A86" s="53" t="s">
        <v>136</v>
      </c>
      <c r="B86" s="52"/>
      <c r="C86" s="69">
        <v>2109.1999999999998</v>
      </c>
    </row>
    <row r="87" spans="1:3" s="1" customFormat="1" ht="15.6" hidden="1">
      <c r="A87" s="53"/>
      <c r="B87" s="52"/>
      <c r="C87" s="69">
        <v>106.4</v>
      </c>
    </row>
    <row r="88" spans="1:3" s="1" customFormat="1" ht="15.6" hidden="1">
      <c r="A88" s="53"/>
      <c r="B88" s="52"/>
      <c r="C88" s="69"/>
    </row>
    <row r="89" spans="1:3" ht="15.6">
      <c r="A89" s="53" t="s">
        <v>37</v>
      </c>
      <c r="B89" s="52">
        <v>8815</v>
      </c>
      <c r="C89" s="69">
        <v>244.7</v>
      </c>
    </row>
    <row r="90" spans="1:3" ht="16.2">
      <c r="A90" s="55" t="s">
        <v>38</v>
      </c>
      <c r="B90" s="54">
        <v>10</v>
      </c>
      <c r="C90" s="69"/>
    </row>
    <row r="91" spans="1:3" ht="15.6">
      <c r="A91" s="53" t="s">
        <v>7</v>
      </c>
      <c r="B91" s="54"/>
      <c r="C91" s="70">
        <f>C92+C93</f>
        <v>33078.5</v>
      </c>
    </row>
    <row r="92" spans="1:3" ht="15.6">
      <c r="A92" s="53" t="s">
        <v>8</v>
      </c>
      <c r="B92" s="54">
        <v>1</v>
      </c>
      <c r="C92" s="70">
        <f>C98-C93</f>
        <v>32293.5</v>
      </c>
    </row>
    <row r="93" spans="1:3" ht="15.6">
      <c r="A93" s="77" t="s">
        <v>152</v>
      </c>
      <c r="B93" s="54">
        <v>2</v>
      </c>
      <c r="C93" s="70">
        <v>785</v>
      </c>
    </row>
    <row r="94" spans="1:3" s="1" customFormat="1" ht="15.6" hidden="1">
      <c r="A94" s="53"/>
      <c r="B94" s="54" t="s">
        <v>141</v>
      </c>
      <c r="C94" s="69">
        <v>1356.5</v>
      </c>
    </row>
    <row r="95" spans="1:3" s="1" customFormat="1" ht="15.6" hidden="1">
      <c r="A95" s="53"/>
      <c r="B95" s="54" t="s">
        <v>142</v>
      </c>
      <c r="C95" s="69">
        <v>452.1</v>
      </c>
    </row>
    <row r="96" spans="1:3" s="1" customFormat="1" ht="15.6" hidden="1">
      <c r="A96" s="53"/>
      <c r="B96" s="54" t="s">
        <v>143</v>
      </c>
      <c r="C96" s="69">
        <v>452.1</v>
      </c>
    </row>
    <row r="97" spans="1:3" s="1" customFormat="1" ht="35.25" hidden="1" customHeight="1">
      <c r="A97" s="58" t="s">
        <v>69</v>
      </c>
      <c r="B97" s="54">
        <v>2</v>
      </c>
      <c r="C97" s="70">
        <v>785</v>
      </c>
    </row>
    <row r="98" spans="1:3" ht="16.5" customHeight="1">
      <c r="A98" s="53" t="s">
        <v>9</v>
      </c>
      <c r="B98" s="54"/>
      <c r="C98" s="70">
        <f>C99+C100+C110+C118+C123</f>
        <v>33078.5</v>
      </c>
    </row>
    <row r="99" spans="1:3" ht="15.6">
      <c r="A99" s="53" t="s">
        <v>39</v>
      </c>
      <c r="B99" s="67">
        <v>9001</v>
      </c>
      <c r="C99" s="69">
        <v>2277.5</v>
      </c>
    </row>
    <row r="100" spans="1:3" ht="15.6">
      <c r="A100" s="53" t="s">
        <v>40</v>
      </c>
      <c r="B100" s="67">
        <v>9006</v>
      </c>
      <c r="C100" s="69">
        <f>C101+C102+C103+C104+C105+C106+C109+C108</f>
        <v>11231.900000000001</v>
      </c>
    </row>
    <row r="101" spans="1:3" ht="15.6" hidden="1">
      <c r="A101" s="51" t="s">
        <v>53</v>
      </c>
      <c r="B101" s="67" t="s">
        <v>56</v>
      </c>
      <c r="C101" s="69">
        <v>211.4</v>
      </c>
    </row>
    <row r="102" spans="1:3" ht="15.6" hidden="1">
      <c r="A102" s="51" t="s">
        <v>54</v>
      </c>
      <c r="B102" s="67" t="s">
        <v>56</v>
      </c>
      <c r="C102" s="69">
        <v>161.19999999999999</v>
      </c>
    </row>
    <row r="103" spans="1:3" ht="15.6" hidden="1">
      <c r="A103" s="51" t="s">
        <v>55</v>
      </c>
      <c r="B103" s="67" t="s">
        <v>57</v>
      </c>
      <c r="C103" s="69">
        <v>1944.4</v>
      </c>
    </row>
    <row r="104" spans="1:3" ht="15.6" hidden="1">
      <c r="A104" s="47" t="s">
        <v>58</v>
      </c>
      <c r="B104" s="67" t="s">
        <v>60</v>
      </c>
      <c r="C104" s="69">
        <v>0</v>
      </c>
    </row>
    <row r="105" spans="1:3" ht="15.6" hidden="1">
      <c r="A105" s="51" t="s">
        <v>59</v>
      </c>
      <c r="B105" s="67" t="s">
        <v>60</v>
      </c>
      <c r="C105" s="69">
        <v>4657</v>
      </c>
    </row>
    <row r="106" spans="1:3" ht="15.6" hidden="1">
      <c r="A106" s="51" t="s">
        <v>73</v>
      </c>
      <c r="B106" s="67" t="s">
        <v>75</v>
      </c>
      <c r="C106" s="69">
        <v>1537.7</v>
      </c>
    </row>
    <row r="107" spans="1:3" s="1" customFormat="1" ht="15.6" hidden="1">
      <c r="A107" s="51" t="s">
        <v>144</v>
      </c>
      <c r="B107" s="67"/>
      <c r="C107" s="69">
        <v>308.89999999999998</v>
      </c>
    </row>
    <row r="108" spans="1:3" ht="15.6" hidden="1">
      <c r="A108" s="51" t="s">
        <v>79</v>
      </c>
      <c r="B108" s="67" t="s">
        <v>80</v>
      </c>
      <c r="C108" s="69">
        <v>1363.7</v>
      </c>
    </row>
    <row r="109" spans="1:3" ht="15.6" hidden="1">
      <c r="A109" s="51" t="s">
        <v>74</v>
      </c>
      <c r="B109" s="67" t="s">
        <v>76</v>
      </c>
      <c r="C109" s="69">
        <v>1356.5</v>
      </c>
    </row>
    <row r="110" spans="1:3" ht="15.6">
      <c r="A110" s="53" t="s">
        <v>41</v>
      </c>
      <c r="B110" s="67">
        <v>9010</v>
      </c>
      <c r="C110" s="69">
        <f>C111+C113+C114+C115+C116+C117</f>
        <v>17380.600000000002</v>
      </c>
    </row>
    <row r="111" spans="1:3" ht="15.6" hidden="1">
      <c r="A111" s="51" t="s">
        <v>61</v>
      </c>
      <c r="B111" s="67" t="s">
        <v>62</v>
      </c>
      <c r="C111" s="69">
        <v>3659.4</v>
      </c>
    </row>
    <row r="112" spans="1:3" s="1" customFormat="1" ht="15.6" hidden="1">
      <c r="A112" s="51" t="s">
        <v>138</v>
      </c>
      <c r="B112" s="67"/>
      <c r="C112" s="69">
        <v>452.1</v>
      </c>
    </row>
    <row r="113" spans="1:3" ht="15.6" hidden="1">
      <c r="A113" s="51" t="s">
        <v>63</v>
      </c>
      <c r="B113" s="67" t="s">
        <v>64</v>
      </c>
      <c r="C113" s="69">
        <v>4398.2</v>
      </c>
    </row>
    <row r="114" spans="1:3" ht="15.6" hidden="1">
      <c r="A114" s="51" t="s">
        <v>65</v>
      </c>
      <c r="B114" s="67" t="s">
        <v>66</v>
      </c>
      <c r="C114" s="69">
        <v>3307</v>
      </c>
    </row>
    <row r="115" spans="1:3" ht="15.6" hidden="1">
      <c r="A115" s="51" t="s">
        <v>67</v>
      </c>
      <c r="B115" s="67" t="s">
        <v>68</v>
      </c>
      <c r="C115" s="69">
        <v>75.7</v>
      </c>
    </row>
    <row r="116" spans="1:3" ht="15.6" hidden="1">
      <c r="A116" s="51" t="s">
        <v>69</v>
      </c>
      <c r="B116" s="67" t="s">
        <v>70</v>
      </c>
      <c r="C116" s="69">
        <v>3977</v>
      </c>
    </row>
    <row r="117" spans="1:3" ht="15.6" hidden="1">
      <c r="A117" s="51" t="s">
        <v>77</v>
      </c>
      <c r="B117" s="67" t="s">
        <v>78</v>
      </c>
      <c r="C117" s="69">
        <v>1963.3</v>
      </c>
    </row>
    <row r="118" spans="1:3" ht="15.6">
      <c r="A118" s="53" t="s">
        <v>42</v>
      </c>
      <c r="B118" s="67">
        <v>9012</v>
      </c>
      <c r="C118" s="69">
        <f>C119+C120+C121</f>
        <v>1469</v>
      </c>
    </row>
    <row r="119" spans="1:3" ht="15.6" hidden="1">
      <c r="A119" s="51" t="s">
        <v>71</v>
      </c>
      <c r="B119" s="67" t="s">
        <v>89</v>
      </c>
      <c r="C119" s="69">
        <v>716.9</v>
      </c>
    </row>
    <row r="120" spans="1:3" ht="15.6" hidden="1">
      <c r="A120" s="51" t="s">
        <v>137</v>
      </c>
      <c r="B120" s="67" t="s">
        <v>140</v>
      </c>
      <c r="C120" s="69">
        <v>452.1</v>
      </c>
    </row>
    <row r="121" spans="1:3" s="1" customFormat="1" ht="15.6" hidden="1">
      <c r="A121" s="51" t="s">
        <v>139</v>
      </c>
      <c r="B121" s="67" t="s">
        <v>90</v>
      </c>
      <c r="C121" s="69">
        <v>300</v>
      </c>
    </row>
    <row r="122" spans="1:3" ht="15.6" hidden="1">
      <c r="A122" s="53" t="s">
        <v>43</v>
      </c>
      <c r="B122" s="67">
        <v>9013</v>
      </c>
      <c r="C122" s="69"/>
    </row>
    <row r="123" spans="1:3" ht="15.6">
      <c r="A123" s="53" t="s">
        <v>44</v>
      </c>
      <c r="B123" s="67">
        <v>9019</v>
      </c>
      <c r="C123" s="69">
        <f>C124+C125</f>
        <v>719.5</v>
      </c>
    </row>
    <row r="124" spans="1:3" ht="15.6" hidden="1">
      <c r="A124" s="51" t="s">
        <v>84</v>
      </c>
      <c r="B124" s="52" t="s">
        <v>85</v>
      </c>
      <c r="C124" s="69">
        <v>0</v>
      </c>
    </row>
    <row r="125" spans="1:3" ht="15.6" hidden="1">
      <c r="A125" s="51" t="s">
        <v>83</v>
      </c>
      <c r="B125" s="52" t="s">
        <v>86</v>
      </c>
      <c r="C125" s="69">
        <v>719.5</v>
      </c>
    </row>
    <row r="126" spans="1:3" ht="16.2" hidden="1" thickBot="1">
      <c r="A126" s="49"/>
      <c r="B126" s="50"/>
      <c r="C126" s="69"/>
    </row>
    <row r="129" spans="1:3">
      <c r="A129" s="171"/>
      <c r="B129" s="172"/>
      <c r="C129" s="172"/>
    </row>
  </sheetData>
  <mergeCells count="6">
    <mergeCell ref="A129:C129"/>
    <mergeCell ref="A5:C5"/>
    <mergeCell ref="A4:C4"/>
    <mergeCell ref="A1:C1"/>
    <mergeCell ref="A2:C2"/>
    <mergeCell ref="A3:C3"/>
  </mergeCells>
  <pageMargins left="1.1023622047244095" right="0.70866141732283472" top="0.94488188976377963" bottom="0.35433070866141736" header="0.70866141732283472" footer="0.31496062992125984"/>
  <pageSetup paperSize="9" scale="92" fitToWidth="0" orientation="portrait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2018-2020</vt:lpstr>
      <vt:lpstr>2018</vt:lpstr>
      <vt:lpstr>2019-2021</vt:lpstr>
      <vt:lpstr>'2018'!Zona_de_imprimat</vt:lpstr>
      <vt:lpstr>'2019-2021'!Zona_de_imprimat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ecrestian</dc:creator>
  <cp:lastModifiedBy>CRC.1-2013</cp:lastModifiedBy>
  <cp:lastPrinted>2018-11-27T14:36:15Z</cp:lastPrinted>
  <dcterms:created xsi:type="dcterms:W3CDTF">2015-11-10T13:49:26Z</dcterms:created>
  <dcterms:modified xsi:type="dcterms:W3CDTF">2018-11-27T14:38:15Z</dcterms:modified>
</cp:coreProperties>
</file>